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MMIGUELG\Desktop\"/>
    </mc:Choice>
  </mc:AlternateContent>
  <bookViews>
    <workbookView xWindow="0" yWindow="0" windowWidth="13836" windowHeight="4896"/>
  </bookViews>
  <sheets>
    <sheet name="FICHA SOLICITUD" sheetId="1" r:id="rId1"/>
    <sheet name="DATOS FACTURACIÓN MÚLTIPLE" sheetId="3" r:id="rId2"/>
    <sheet name="CARTA DE PRECIOS" sheetId="6" r:id="rId3"/>
  </sheets>
  <definedNames>
    <definedName name="_xlnm.Print_Area" localSheetId="1">'DATOS FACTURACIÓN MÚLTIPLE'!$A$1:$K$28</definedName>
    <definedName name="_xlnm.Print_Area" localSheetId="0">'FICHA SOLICITUD'!$A$1:$P$38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U28" i="1"/>
  <c r="U27" i="1"/>
  <c r="U26" i="1"/>
  <c r="U25" i="1"/>
  <c r="U24" i="1"/>
  <c r="U23" i="1"/>
  <c r="U22" i="1"/>
  <c r="U21" i="1"/>
  <c r="U20" i="1"/>
  <c r="U19" i="1"/>
  <c r="U19" i="6"/>
  <c r="L21" i="1" l="1"/>
  <c r="L23" i="1"/>
  <c r="L22" i="1"/>
  <c r="L20" i="1"/>
  <c r="I22" i="1"/>
  <c r="I21" i="1"/>
  <c r="I20" i="1"/>
  <c r="I9" i="1"/>
  <c r="L17" i="1"/>
  <c r="L15" i="1"/>
  <c r="L14" i="1"/>
  <c r="I17" i="1"/>
  <c r="I16" i="1"/>
  <c r="I15" i="1"/>
  <c r="I14" i="1"/>
  <c r="L10" i="1"/>
  <c r="L16" i="1"/>
  <c r="L11" i="1"/>
  <c r="L9" i="1"/>
  <c r="L8" i="1"/>
  <c r="I11" i="1"/>
  <c r="I10" i="1"/>
  <c r="I8" i="1"/>
  <c r="J22" i="3" l="1"/>
  <c r="I22" i="3"/>
  <c r="I23" i="1" l="1"/>
  <c r="M23" i="1" l="1"/>
  <c r="M22" i="1"/>
  <c r="M21" i="1"/>
  <c r="M20" i="1"/>
  <c r="M17" i="1"/>
  <c r="M16" i="1"/>
  <c r="M15" i="1"/>
  <c r="M14" i="1"/>
  <c r="M11" i="1"/>
  <c r="M10" i="1"/>
  <c r="M9" i="1"/>
  <c r="J23" i="1"/>
  <c r="J22" i="1"/>
  <c r="J21" i="1"/>
  <c r="J20" i="1"/>
  <c r="J17" i="1"/>
  <c r="J16" i="1"/>
  <c r="J14" i="1"/>
  <c r="J11" i="1"/>
  <c r="J10" i="1"/>
  <c r="J9" i="1"/>
  <c r="J8" i="1"/>
  <c r="J15" i="1"/>
  <c r="N23" i="1" l="1"/>
  <c r="O23" i="1" s="1"/>
  <c r="N22" i="1"/>
  <c r="O22" i="1" s="1"/>
  <c r="N21" i="1"/>
  <c r="O21" i="1" s="1"/>
  <c r="N20" i="1"/>
  <c r="N16" i="1"/>
  <c r="O16" i="1" s="1"/>
  <c r="N15" i="1"/>
  <c r="N14" i="1"/>
  <c r="N11" i="1"/>
  <c r="O11" i="1" s="1"/>
  <c r="N10" i="1"/>
  <c r="O10" i="1" s="1"/>
  <c r="N17" i="1"/>
  <c r="O17" i="1" s="1"/>
  <c r="N9" i="1"/>
  <c r="O9" i="1" s="1"/>
  <c r="M8" i="1"/>
  <c r="N8" i="1" s="1"/>
  <c r="N18" i="1" l="1"/>
  <c r="O20" i="1"/>
  <c r="O24" i="1" s="1"/>
  <c r="N24" i="1"/>
  <c r="N12" i="1"/>
  <c r="O15" i="1"/>
  <c r="O14" i="1"/>
  <c r="O8" i="1"/>
  <c r="O12" i="1" s="1"/>
  <c r="N25" i="1" l="1"/>
  <c r="L36" i="1" s="1"/>
  <c r="O18" i="1"/>
  <c r="O25" i="1" l="1"/>
</calcChain>
</file>

<file path=xl/sharedStrings.xml><?xml version="1.0" encoding="utf-8"?>
<sst xmlns="http://schemas.openxmlformats.org/spreadsheetml/2006/main" count="251" uniqueCount="156">
  <si>
    <t>REFERENCIA</t>
  </si>
  <si>
    <t>FECHA</t>
  </si>
  <si>
    <t>HORA</t>
  </si>
  <si>
    <t>RECOGIDA</t>
  </si>
  <si>
    <t>SERVICIO</t>
  </si>
  <si>
    <t>Nº SALA</t>
  </si>
  <si>
    <t>EMPRESA</t>
  </si>
  <si>
    <t>CIF</t>
  </si>
  <si>
    <t>CECO</t>
  </si>
  <si>
    <t>Nº PEDIDO (si aplica)</t>
  </si>
  <si>
    <t>IMPORTE</t>
  </si>
  <si>
    <t>IVA</t>
  </si>
  <si>
    <t>Nº
PERSONAS</t>
  </si>
  <si>
    <t>OBSERVACIONES</t>
  </si>
  <si>
    <t>PETICIÓN DE SERVICIO - CATERING</t>
  </si>
  <si>
    <t>DÍA 1</t>
  </si>
  <si>
    <t>DÍA 2</t>
  </si>
  <si>
    <t>DÍA 3</t>
  </si>
  <si>
    <t>DATOS FACTURACIÓN</t>
  </si>
  <si>
    <t>DIRECCIÓN ENVÍO FACTURAS</t>
  </si>
  <si>
    <t>Nº PERSONAS FACTURADAS</t>
  </si>
  <si>
    <t>AF/G</t>
  </si>
  <si>
    <t>RAZÓN SOCIAL</t>
  </si>
  <si>
    <t>Contenido optimizado</t>
  </si>
  <si>
    <t>TOTAL</t>
  </si>
  <si>
    <t>Vasito de gazpacho</t>
  </si>
  <si>
    <t>Ensalada del chef</t>
  </si>
  <si>
    <t>Tortilla española</t>
  </si>
  <si>
    <t>Picos de pan</t>
  </si>
  <si>
    <t>Macedonia de frutas (80gr)</t>
  </si>
  <si>
    <t>Café o Infusión</t>
  </si>
  <si>
    <t>Para todos los menús:</t>
  </si>
  <si>
    <t>Los precios indicados no Incluyen IVA</t>
  </si>
  <si>
    <t xml:space="preserve">Menú Nº. 4 </t>
  </si>
  <si>
    <t xml:space="preserve">Menú Nº. 2 </t>
  </si>
  <si>
    <t>SUBTOTAL 1</t>
  </si>
  <si>
    <t>SUPLEMENTOS</t>
  </si>
  <si>
    <t>SUBTOTAL 2</t>
  </si>
  <si>
    <t>IMPORTE TOTAL +10% IVA</t>
  </si>
  <si>
    <t>PERSONA DE CONTACTO</t>
  </si>
  <si>
    <t>Teléfono</t>
  </si>
  <si>
    <t>@</t>
  </si>
  <si>
    <t>DATOS CONTACTO</t>
  </si>
  <si>
    <t>FACTURACIÓN MÚLTIPLE</t>
  </si>
  <si>
    <t>MENSUAL</t>
  </si>
  <si>
    <t>Nº ACCIÓN FORMATIVA Y GRUPO (Si aplica)</t>
  </si>
  <si>
    <t>OBSERVACIONES:</t>
  </si>
  <si>
    <t>Mini hamburguesa (1 unid.)</t>
  </si>
  <si>
    <t>Mini brioche (2 unid.)</t>
  </si>
  <si>
    <t>Medio sándwich VIP</t>
  </si>
  <si>
    <t>Ensalada Mezclum</t>
  </si>
  <si>
    <t>Mini hamburguesa (2 unid.)</t>
  </si>
  <si>
    <t>Mini brocheta de pollo (2 unid.)</t>
  </si>
  <si>
    <t>Café o infusión</t>
  </si>
  <si>
    <t>Vasito de salmorejo</t>
  </si>
  <si>
    <t>Medio sándwich VIP integral</t>
  </si>
  <si>
    <t>Mini brocheta de pollo con piña (2 unid.)</t>
  </si>
  <si>
    <t>Brocheta de mozarela con tomate cherry (2 unid.)</t>
  </si>
  <si>
    <t xml:space="preserve">Menú Nº. 1 </t>
  </si>
  <si>
    <t xml:space="preserve">Menú Nº. 3 </t>
  </si>
  <si>
    <t xml:space="preserve">Medio sándwich VIP </t>
  </si>
  <si>
    <t xml:space="preserve">Guacamole con nachos  </t>
  </si>
  <si>
    <t>Macedonia de frutas (80 gr.)</t>
  </si>
  <si>
    <t xml:space="preserve">Para todos los menús: </t>
  </si>
  <si>
    <t xml:space="preserve">Suplemento de agua </t>
  </si>
  <si>
    <t xml:space="preserve">Suplemento refresco </t>
  </si>
  <si>
    <t xml:space="preserve">Suplemento por zumo de naranja con pulpa </t>
  </si>
  <si>
    <t xml:space="preserve">Suplemento mini napolitana (1 unid)+ mini croissant (1 unid) </t>
  </si>
  <si>
    <t xml:space="preserve"> Suplemento pastas de té (3 unid.) </t>
  </si>
  <si>
    <t xml:space="preserve">Suplemento mini muffin (2 unid.) </t>
  </si>
  <si>
    <t>Suplemento mini donuts (1 unid.)</t>
  </si>
  <si>
    <t xml:space="preserve">Suplemento chocolatina </t>
  </si>
  <si>
    <t xml:space="preserve">Suplemento mini brioche (1 unid.) </t>
  </si>
  <si>
    <t>Suplemento mini cono Chiken lemon (1 unid.)</t>
  </si>
  <si>
    <t xml:space="preserve">Suplemento crema After Eight / chocolate negro </t>
  </si>
  <si>
    <t xml:space="preserve">Suplemento mini tartin de manzana </t>
  </si>
  <si>
    <t xml:space="preserve">Suplemento vasito de Mascarpone </t>
  </si>
  <si>
    <t xml:space="preserve">Suplemento vasito de tres chocolates </t>
  </si>
  <si>
    <t xml:space="preserve">Suplemento macedonia de frutas (150 gr.) </t>
  </si>
  <si>
    <t>Suplemento macedonia de frutas (80 gr.)</t>
  </si>
  <si>
    <t>Café</t>
  </si>
  <si>
    <t>Leche</t>
  </si>
  <si>
    <t>Infusiones</t>
  </si>
  <si>
    <t>Mini chapata de jamón (1 Und.)</t>
  </si>
  <si>
    <t>Macedonia natural de frutas (80gr.)</t>
  </si>
  <si>
    <t>Opción de azúcar blanca, moreno, miel o sacarina</t>
  </si>
  <si>
    <t>Mini de centeno de pavo y queso (1 Unid.)</t>
  </si>
  <si>
    <t>Macedonia de frutas natural (80gr)</t>
  </si>
  <si>
    <t>L’casei natural</t>
  </si>
  <si>
    <t>Macedonia natural de frutas (80gr)</t>
  </si>
  <si>
    <t>Mini sandwich Vip integral (1 uni.)</t>
  </si>
  <si>
    <t>Mini sandwich Vip (1 uni.)</t>
  </si>
  <si>
    <t>Mini napolitana (1 unid.)</t>
  </si>
  <si>
    <t>Mini croisant mantequilla (1 unid.)</t>
  </si>
  <si>
    <t>Para todos los cafés:</t>
  </si>
  <si>
    <t xml:space="preserve">Coffee – Break Nº. 1 </t>
  </si>
  <si>
    <t xml:space="preserve">Coffee – Break Nº. 1 BIS </t>
  </si>
  <si>
    <t xml:space="preserve">Coffee – Break Nº. 2 </t>
  </si>
  <si>
    <t xml:space="preserve">Coffee – Break Nº. 3 </t>
  </si>
  <si>
    <t>Suplemento de pastas de té mantequilla(3 unid.)</t>
  </si>
  <si>
    <t>Suplemento de mini napolitana (1 unid.) + mini croissant (1 unid.)</t>
  </si>
  <si>
    <t>Suplemento mini muffin (2 unid.)</t>
  </si>
  <si>
    <t>Suplemento de mini donuts (1 unid.)</t>
  </si>
  <si>
    <t xml:space="preserve">Suplemento de chocolatina </t>
  </si>
  <si>
    <t>Suplemento de zumo de naranja con pulpa</t>
  </si>
  <si>
    <t>Atadito de judías verdes</t>
  </si>
  <si>
    <t>Macedonia de fruta natural (80gr)</t>
  </si>
  <si>
    <t>Bandeja de lomo ibérico 100 gr.</t>
  </si>
  <si>
    <t>Ensalada Cesar</t>
  </si>
  <si>
    <t>Tartar de salmón</t>
  </si>
  <si>
    <t>Verdurita tricolor</t>
  </si>
  <si>
    <t xml:space="preserve">Menú Express Nº. 1 </t>
  </si>
  <si>
    <t xml:space="preserve">Menú Express Nº. 1 BIS </t>
  </si>
  <si>
    <t>Suplemento de agua</t>
  </si>
  <si>
    <t>Suplemento refresco</t>
  </si>
  <si>
    <t xml:space="preserve">Suplemento pastas de té mantequilla (3 unid.) </t>
  </si>
  <si>
    <t xml:space="preserve">Suplemento mini donuts (1 unid.) </t>
  </si>
  <si>
    <t xml:space="preserve">Suplemento mini cono Chiken lemon (1 unid.) </t>
  </si>
  <si>
    <t>Suplemento crema After Eight / chocolate negro</t>
  </si>
  <si>
    <t xml:space="preserve">Suplemento macedonia de frutas (80 gr.) </t>
  </si>
  <si>
    <t xml:space="preserve">  </t>
  </si>
  <si>
    <t>MENÚS</t>
  </si>
  <si>
    <t>MENÚS EXPRESS</t>
  </si>
  <si>
    <t>COFFEES</t>
  </si>
  <si>
    <t xml:space="preserve">   </t>
  </si>
  <si>
    <t xml:space="preserve">    </t>
  </si>
  <si>
    <t>PERIODO DE EMISIÓN FACTURA</t>
  </si>
  <si>
    <t>AL FINALIZAR SERVICIO</t>
  </si>
  <si>
    <t>TOTAL DIA 1</t>
  </si>
  <si>
    <t>TOTAL DIA 2</t>
  </si>
  <si>
    <t>TOTAL DIA 3</t>
  </si>
  <si>
    <t xml:space="preserve">Picos de pan </t>
  </si>
  <si>
    <t>Todos los menús incluyen:</t>
  </si>
  <si>
    <t>Vasos transparentes de plástico para zumos , gazpachos, etc.</t>
  </si>
  <si>
    <t>Vasos de cartón para cremas y caldos.</t>
  </si>
  <si>
    <t>Los elementos que componen mini sándwich y mini hambuerguesa así</t>
  </si>
  <si>
    <t xml:space="preserve">como los elementos que los componen se servirán en bandeja al centro </t>
  </si>
  <si>
    <t>de la mesa.</t>
  </si>
  <si>
    <t>Plato de plástico y cubierto de plástico transparente.</t>
  </si>
  <si>
    <t>Mini servilleta y mantel individual.</t>
  </si>
  <si>
    <t>Suplemento zumo brick naranja</t>
  </si>
  <si>
    <t>Suplemento zumo brick de naranja</t>
  </si>
  <si>
    <t xml:space="preserve">Suplemento Jamón ibérico (130 grs.) </t>
  </si>
  <si>
    <t>Dotación adicional de plato, cuchillo y tenedor de plástico</t>
  </si>
  <si>
    <t>Dotación adicional de plata cuadrado, cuchillo y tenedor transparente de práctico</t>
  </si>
  <si>
    <t xml:space="preserve">Bandeja de jamón ibérico </t>
  </si>
  <si>
    <t xml:space="preserve">Suplemento Bandeja de quesos </t>
  </si>
  <si>
    <t xml:space="preserve">Suplemento Plato de ibérico (130 gr.) </t>
  </si>
  <si>
    <t>Suplemento Plato de lomo iberico (100 gr.)</t>
  </si>
  <si>
    <t>Suplemento de zumo bric de naranja</t>
  </si>
  <si>
    <t xml:space="preserve"> PETICIÓN DE SERVICIO - CATERING</t>
  </si>
  <si>
    <r>
      <t xml:space="preserve">Nº PEDIDO
</t>
    </r>
    <r>
      <rPr>
        <b/>
        <i/>
        <sz val="12"/>
        <color theme="1"/>
        <rFont val="Calibri"/>
        <family val="2"/>
        <scheme val="minor"/>
      </rPr>
      <t>(si aplica)</t>
    </r>
  </si>
  <si>
    <t>IMPORTE (SIN IVA)</t>
  </si>
  <si>
    <t>IMPORTE TOTAL 
(SUB1 +SUB2)</t>
  </si>
  <si>
    <t>OFERTA GASTRONÓMICA EN SERVICIO DE RESTAURACIÓN Y CATERING (LAS TABLAS Y FEDERICO SALMÓN)</t>
  </si>
  <si>
    <t>Nota: Precios IVA no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</si>
</sst>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h:mm;@"/>
  </numFmts>
  <fonts count="3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i/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63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763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3" fillId="8" borderId="0" xfId="0" applyFont="1" applyFill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165" fontId="0" fillId="8" borderId="0" xfId="0" applyNumberFormat="1" applyFill="1" applyAlignment="1">
      <alignment vertical="center"/>
    </xf>
    <xf numFmtId="16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/>
    <xf numFmtId="0" fontId="17" fillId="0" borderId="0" xfId="0" applyFont="1"/>
    <xf numFmtId="0" fontId="16" fillId="0" borderId="0" xfId="0" applyFont="1"/>
    <xf numFmtId="0" fontId="16" fillId="0" borderId="0" xfId="0" applyFont="1" applyFill="1" applyBorder="1"/>
    <xf numFmtId="164" fontId="16" fillId="0" borderId="0" xfId="0" applyNumberFormat="1" applyFont="1" applyBorder="1"/>
    <xf numFmtId="0" fontId="16" fillId="0" borderId="0" xfId="0" applyFont="1" applyBorder="1"/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0" borderId="0" xfId="0" applyFont="1"/>
    <xf numFmtId="0" fontId="20" fillId="6" borderId="0" xfId="0" applyFont="1" applyFill="1"/>
    <xf numFmtId="0" fontId="5" fillId="5" borderId="19" xfId="0" applyFont="1" applyFill="1" applyBorder="1"/>
    <xf numFmtId="164" fontId="10" fillId="5" borderId="21" xfId="0" applyNumberFormat="1" applyFont="1" applyFill="1" applyBorder="1"/>
    <xf numFmtId="0" fontId="5" fillId="5" borderId="15" xfId="0" applyFont="1" applyFill="1" applyBorder="1"/>
    <xf numFmtId="0" fontId="10" fillId="0" borderId="15" xfId="0" applyFont="1" applyBorder="1"/>
    <xf numFmtId="0" fontId="10" fillId="0" borderId="22" xfId="0" applyFont="1" applyBorder="1"/>
    <xf numFmtId="164" fontId="10" fillId="0" borderId="22" xfId="0" applyNumberFormat="1" applyFont="1" applyBorder="1"/>
    <xf numFmtId="164" fontId="10" fillId="5" borderId="22" xfId="0" applyNumberFormat="1" applyFont="1" applyFill="1" applyBorder="1"/>
    <xf numFmtId="0" fontId="8" fillId="0" borderId="15" xfId="0" applyFont="1" applyBorder="1"/>
    <xf numFmtId="0" fontId="10" fillId="0" borderId="15" xfId="0" applyFont="1" applyFill="1" applyBorder="1"/>
    <xf numFmtId="0" fontId="10" fillId="5" borderId="22" xfId="0" applyFont="1" applyFill="1" applyBorder="1"/>
    <xf numFmtId="0" fontId="10" fillId="0" borderId="17" xfId="0" applyFont="1" applyFill="1" applyBorder="1"/>
    <xf numFmtId="164" fontId="10" fillId="0" borderId="23" xfId="0" applyNumberFormat="1" applyFont="1" applyBorder="1"/>
    <xf numFmtId="14" fontId="17" fillId="6" borderId="9" xfId="0" applyNumberFormat="1" applyFont="1" applyFill="1" applyBorder="1" applyAlignment="1">
      <alignment vertical="center"/>
    </xf>
    <xf numFmtId="2" fontId="16" fillId="6" borderId="9" xfId="0" applyNumberFormat="1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164" fontId="16" fillId="6" borderId="9" xfId="0" applyNumberFormat="1" applyFont="1" applyFill="1" applyBorder="1" applyAlignment="1">
      <alignment vertical="center"/>
    </xf>
    <xf numFmtId="164" fontId="17" fillId="6" borderId="9" xfId="0" applyNumberFormat="1" applyFont="1" applyFill="1" applyBorder="1" applyAlignment="1">
      <alignment vertical="center"/>
    </xf>
    <xf numFmtId="20" fontId="16" fillId="0" borderId="9" xfId="0" applyNumberFormat="1" applyFont="1" applyBorder="1" applyAlignment="1" applyProtection="1">
      <alignment horizontal="center" vertical="center"/>
      <protection locked="0" hidden="1"/>
    </xf>
    <xf numFmtId="0" fontId="16" fillId="0" borderId="9" xfId="0" applyFont="1" applyBorder="1" applyAlignment="1" applyProtection="1">
      <alignment horizontal="center" vertical="center"/>
      <protection locked="0" hidden="1"/>
    </xf>
    <xf numFmtId="0" fontId="17" fillId="0" borderId="9" xfId="0" applyFont="1" applyBorder="1" applyAlignment="1" applyProtection="1">
      <alignment vertical="center"/>
      <protection locked="0" hidden="1"/>
    </xf>
    <xf numFmtId="164" fontId="16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NumberFormat="1" applyFont="1" applyBorder="1" applyAlignment="1" applyProtection="1">
      <alignment horizontal="center" vertical="center"/>
      <protection locked="0" hidden="1"/>
    </xf>
    <xf numFmtId="0" fontId="16" fillId="8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8" borderId="0" xfId="0" applyFont="1" applyFill="1" applyAlignment="1">
      <alignment vertical="center"/>
    </xf>
    <xf numFmtId="0" fontId="24" fillId="8" borderId="0" xfId="0" applyFont="1" applyFill="1" applyBorder="1" applyAlignment="1">
      <alignment horizontal="right" vertical="center"/>
    </xf>
    <xf numFmtId="14" fontId="18" fillId="8" borderId="0" xfId="0" applyNumberFormat="1" applyFont="1" applyFill="1" applyBorder="1" applyAlignment="1">
      <alignment vertical="center"/>
    </xf>
    <xf numFmtId="2" fontId="18" fillId="8" borderId="0" xfId="0" applyNumberFormat="1" applyFont="1" applyFill="1" applyBorder="1" applyAlignment="1">
      <alignment vertical="center"/>
    </xf>
    <xf numFmtId="0" fontId="18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/>
    </xf>
    <xf numFmtId="164" fontId="19" fillId="4" borderId="9" xfId="0" applyNumberFormat="1" applyFont="1" applyFill="1" applyBorder="1" applyAlignment="1">
      <alignment vertical="center"/>
    </xf>
    <xf numFmtId="164" fontId="18" fillId="4" borderId="9" xfId="0" applyNumberFormat="1" applyFont="1" applyFill="1" applyBorder="1" applyAlignment="1">
      <alignment vertical="center"/>
    </xf>
    <xf numFmtId="14" fontId="17" fillId="0" borderId="9" xfId="0" applyNumberFormat="1" applyFont="1" applyBorder="1" applyAlignment="1" applyProtection="1">
      <alignment horizontal="center" vertical="center"/>
      <protection locked="0" hidden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9" fillId="9" borderId="9" xfId="0" applyFont="1" applyFill="1" applyBorder="1" applyAlignment="1" applyProtection="1">
      <alignment horizontal="left" vertical="center" wrapText="1"/>
      <protection locked="0" hidden="1"/>
    </xf>
    <xf numFmtId="0" fontId="9" fillId="9" borderId="9" xfId="0" applyFont="1" applyFill="1" applyBorder="1" applyAlignment="1" applyProtection="1">
      <alignment vertical="center" wrapText="1"/>
      <protection locked="0" hidden="1"/>
    </xf>
    <xf numFmtId="0" fontId="9" fillId="9" borderId="9" xfId="0" applyFont="1" applyFill="1" applyBorder="1" applyAlignment="1" applyProtection="1">
      <alignment horizontal="center" vertical="center" wrapText="1"/>
      <protection locked="0" hidden="1"/>
    </xf>
    <xf numFmtId="4" fontId="9" fillId="9" borderId="9" xfId="0" applyNumberFormat="1" applyFont="1" applyFill="1" applyBorder="1" applyAlignment="1" applyProtection="1">
      <alignment horizontal="right" vertical="center" wrapText="1"/>
      <protection locked="0" hidden="1"/>
    </xf>
    <xf numFmtId="4" fontId="9" fillId="9" borderId="10" xfId="0" applyNumberFormat="1" applyFont="1" applyFill="1" applyBorder="1" applyAlignment="1" applyProtection="1">
      <alignment horizontal="right" vertical="center" wrapText="1"/>
      <protection locked="0" hidden="1"/>
    </xf>
    <xf numFmtId="0" fontId="13" fillId="9" borderId="2" xfId="0" applyFon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4" fontId="7" fillId="3" borderId="1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8" borderId="0" xfId="0" applyFont="1" applyFill="1" applyBorder="1" applyAlignment="1" applyProtection="1">
      <alignment vertical="center"/>
    </xf>
    <xf numFmtId="0" fontId="0" fillId="8" borderId="0" xfId="0" applyFill="1" applyBorder="1" applyAlignment="1" applyProtection="1">
      <alignment horizontal="left" vertical="center" wrapText="1"/>
    </xf>
    <xf numFmtId="0" fontId="1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/>
    </xf>
    <xf numFmtId="0" fontId="18" fillId="8" borderId="15" xfId="0" applyFont="1" applyFill="1" applyBorder="1" applyAlignment="1">
      <alignment vertical="center" wrapText="1"/>
    </xf>
    <xf numFmtId="0" fontId="18" fillId="0" borderId="0" xfId="0" applyFont="1"/>
    <xf numFmtId="0" fontId="5" fillId="5" borderId="0" xfId="0" applyFont="1" applyFill="1" applyBorder="1"/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12" xfId="0" applyFont="1" applyBorder="1" applyAlignment="1" applyProtection="1">
      <alignment horizontal="center" vertical="center" wrapText="1"/>
      <protection locked="0" hidden="1"/>
    </xf>
    <xf numFmtId="0" fontId="18" fillId="0" borderId="13" xfId="0" applyFont="1" applyBorder="1" applyAlignment="1" applyProtection="1">
      <alignment horizontal="center" vertical="center" wrapText="1"/>
      <protection locked="0" hidden="1"/>
    </xf>
    <xf numFmtId="0" fontId="18" fillId="0" borderId="14" xfId="0" applyFont="1" applyBorder="1" applyAlignment="1" applyProtection="1">
      <alignment horizontal="center" vertical="center" wrapText="1"/>
      <protection locked="0" hidden="1"/>
    </xf>
    <xf numFmtId="0" fontId="19" fillId="0" borderId="19" xfId="0" applyFont="1" applyBorder="1" applyAlignment="1" applyProtection="1">
      <alignment horizontal="left" vertical="top"/>
      <protection locked="0" hidden="1"/>
    </xf>
    <xf numFmtId="0" fontId="18" fillId="0" borderId="20" xfId="0" applyFont="1" applyBorder="1" applyAlignment="1" applyProtection="1">
      <alignment horizontal="left" vertical="top"/>
      <protection locked="0" hidden="1"/>
    </xf>
    <xf numFmtId="0" fontId="18" fillId="0" borderId="21" xfId="0" applyFont="1" applyBorder="1" applyAlignment="1" applyProtection="1">
      <alignment horizontal="left" vertical="top"/>
      <protection locked="0" hidden="1"/>
    </xf>
    <xf numFmtId="0" fontId="18" fillId="0" borderId="15" xfId="0" applyFont="1" applyBorder="1" applyAlignment="1" applyProtection="1">
      <alignment horizontal="left" vertical="top"/>
      <protection locked="0" hidden="1"/>
    </xf>
    <xf numFmtId="0" fontId="18" fillId="0" borderId="0" xfId="0" applyFont="1" applyBorder="1" applyAlignment="1" applyProtection="1">
      <alignment horizontal="left" vertical="top"/>
      <protection locked="0" hidden="1"/>
    </xf>
    <xf numFmtId="0" fontId="18" fillId="0" borderId="22" xfId="0" applyFont="1" applyBorder="1" applyAlignment="1" applyProtection="1">
      <alignment horizontal="left" vertical="top"/>
      <protection locked="0" hidden="1"/>
    </xf>
    <xf numFmtId="0" fontId="18" fillId="0" borderId="17" xfId="0" applyFont="1" applyBorder="1" applyAlignment="1" applyProtection="1">
      <alignment horizontal="left" vertical="top"/>
      <protection locked="0" hidden="1"/>
    </xf>
    <xf numFmtId="0" fontId="18" fillId="0" borderId="16" xfId="0" applyFont="1" applyBorder="1" applyAlignment="1" applyProtection="1">
      <alignment horizontal="left" vertical="top"/>
      <protection locked="0" hidden="1"/>
    </xf>
    <xf numFmtId="0" fontId="18" fillId="0" borderId="23" xfId="0" applyFont="1" applyBorder="1" applyAlignment="1" applyProtection="1">
      <alignment horizontal="left" vertical="top"/>
      <protection locked="0" hidden="1"/>
    </xf>
    <xf numFmtId="164" fontId="19" fillId="0" borderId="12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5" fillId="0" borderId="12" xfId="3" applyFont="1" applyBorder="1" applyAlignment="1" applyProtection="1">
      <alignment horizontal="center" vertical="center" wrapText="1"/>
      <protection locked="0" hidden="1"/>
    </xf>
    <xf numFmtId="0" fontId="22" fillId="0" borderId="13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21" fillId="6" borderId="26" xfId="0" applyFont="1" applyFill="1" applyBorder="1" applyAlignment="1">
      <alignment horizontal="center" vertical="center"/>
    </xf>
    <xf numFmtId="0" fontId="23" fillId="7" borderId="24" xfId="1" applyFont="1" applyFill="1" applyBorder="1" applyAlignment="1">
      <alignment vertical="center"/>
    </xf>
    <xf numFmtId="0" fontId="26" fillId="9" borderId="3" xfId="0" applyFont="1" applyFill="1" applyBorder="1" applyAlignment="1">
      <alignment horizontal="left" vertical="center"/>
    </xf>
    <xf numFmtId="0" fontId="26" fillId="9" borderId="4" xfId="0" applyFont="1" applyFill="1" applyBorder="1" applyAlignment="1">
      <alignment horizontal="left" vertical="center"/>
    </xf>
    <xf numFmtId="0" fontId="30" fillId="9" borderId="4" xfId="0" applyFont="1" applyFill="1" applyBorder="1" applyAlignment="1" applyProtection="1">
      <alignment horizontal="left" vertical="center" wrapText="1"/>
      <protection locked="0" hidden="1"/>
    </xf>
    <xf numFmtId="0" fontId="29" fillId="9" borderId="4" xfId="0" applyFont="1" applyFill="1" applyBorder="1" applyAlignment="1" applyProtection="1">
      <alignment horizontal="left" vertical="center" wrapText="1"/>
      <protection locked="0" hidden="1"/>
    </xf>
    <xf numFmtId="0" fontId="29" fillId="9" borderId="5" xfId="0" applyFont="1" applyFill="1" applyBorder="1" applyAlignment="1" applyProtection="1">
      <alignment horizontal="left" vertical="center" wrapText="1"/>
      <protection locked="0" hidden="1"/>
    </xf>
    <xf numFmtId="0" fontId="9" fillId="9" borderId="9" xfId="0" applyFont="1" applyFill="1" applyBorder="1" applyAlignment="1" applyProtection="1">
      <alignment horizontal="left" vertical="top"/>
      <protection locked="0" hidden="1"/>
    </xf>
    <xf numFmtId="0" fontId="12" fillId="9" borderId="0" xfId="1" applyFont="1" applyFill="1" applyBorder="1" applyAlignment="1" applyProtection="1">
      <alignment vertical="center"/>
    </xf>
    <xf numFmtId="0" fontId="9" fillId="9" borderId="3" xfId="0" applyFont="1" applyFill="1" applyBorder="1" applyAlignment="1" applyProtection="1">
      <alignment horizontal="left" vertical="center" wrapText="1"/>
      <protection locked="0" hidden="1"/>
    </xf>
    <xf numFmtId="0" fontId="9" fillId="9" borderId="4" xfId="0" applyFont="1" applyFill="1" applyBorder="1" applyAlignment="1" applyProtection="1">
      <alignment horizontal="left" vertical="center" wrapText="1"/>
      <protection locked="0" hidden="1"/>
    </xf>
    <xf numFmtId="0" fontId="9" fillId="9" borderId="5" xfId="0" applyFont="1" applyFill="1" applyBorder="1" applyAlignment="1" applyProtection="1">
      <alignment horizontal="left" vertical="center" wrapText="1"/>
      <protection locked="0" hidden="1"/>
    </xf>
    <xf numFmtId="0" fontId="12" fillId="9" borderId="1" xfId="1" applyFont="1" applyFill="1" applyAlignment="1" applyProtection="1">
      <alignment vertical="center"/>
    </xf>
    <xf numFmtId="0" fontId="15" fillId="2" borderId="16" xfId="0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horizontal="left" vertical="center"/>
    </xf>
    <xf numFmtId="0" fontId="31" fillId="0" borderId="0" xfId="0" applyFont="1" applyAlignment="1">
      <alignment horizontal="center"/>
    </xf>
  </cellXfs>
  <cellStyles count="4">
    <cellStyle name="Encabezado 1" xfId="1" builtinId="16"/>
    <cellStyle name="Hipervínculo" xfId="3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76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59"/>
  <sheetViews>
    <sheetView showGridLines="0" tabSelected="1" topLeftCell="A22" zoomScale="50" zoomScaleNormal="50" zoomScaleSheetLayoutView="50" workbookViewId="0">
      <selection activeCell="K8" sqref="K8"/>
    </sheetView>
  </sheetViews>
  <sheetFormatPr baseColWidth="10" defaultColWidth="11.5546875" defaultRowHeight="23.4" x14ac:dyDescent="0.3"/>
  <cols>
    <col min="1" max="1" width="11.5546875" style="1"/>
    <col min="2" max="2" width="13.5546875" style="1" customWidth="1"/>
    <col min="3" max="3" width="23.6640625" style="1" customWidth="1"/>
    <col min="4" max="4" width="14.109375" style="1" customWidth="1"/>
    <col min="5" max="5" width="15.109375" style="1" bestFit="1" customWidth="1"/>
    <col min="6" max="6" width="12.88671875" style="1" customWidth="1"/>
    <col min="7" max="7" width="15.33203125" style="1" bestFit="1" customWidth="1"/>
    <col min="8" max="8" width="46.6640625" style="1" customWidth="1"/>
    <col min="9" max="9" width="15.33203125" style="1" customWidth="1"/>
    <col min="10" max="10" width="17.33203125" style="1" bestFit="1" customWidth="1"/>
    <col min="11" max="11" width="87.6640625" style="1" bestFit="1" customWidth="1"/>
    <col min="12" max="12" width="18.33203125" style="1" customWidth="1"/>
    <col min="13" max="13" width="17.33203125" style="1" bestFit="1" customWidth="1"/>
    <col min="14" max="14" width="20.44140625" style="1" customWidth="1"/>
    <col min="15" max="15" width="20.88671875" style="1" customWidth="1"/>
    <col min="16" max="16" width="11.5546875" style="1"/>
    <col min="17" max="17" width="11.5546875" style="1" customWidth="1"/>
    <col min="18" max="18" width="11.5546875" style="1" hidden="1" customWidth="1"/>
    <col min="19" max="19" width="5.6640625" style="1" hidden="1" customWidth="1"/>
    <col min="20" max="20" width="69" style="12" hidden="1" customWidth="1"/>
    <col min="21" max="21" width="13.21875" style="12" hidden="1" customWidth="1"/>
    <col min="22" max="31" width="11.5546875" style="1" customWidth="1"/>
    <col min="32" max="16384" width="11.5546875" style="1"/>
  </cols>
  <sheetData>
    <row r="1" spans="1:2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1" ht="73.95" customHeight="1" thickBot="1" x14ac:dyDescent="0.35">
      <c r="A2" s="7"/>
      <c r="B2" s="115" t="s">
        <v>150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7"/>
    </row>
    <row r="3" spans="1:21" s="2" customFormat="1" ht="24.6" thickTop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T3" s="12"/>
      <c r="U3" s="12"/>
    </row>
    <row r="4" spans="1:21" s="19" customFormat="1" ht="39.9" customHeight="1" thickBot="1" x14ac:dyDescent="0.35">
      <c r="A4" s="48"/>
      <c r="B4" s="116" t="s">
        <v>0</v>
      </c>
      <c r="C4" s="117"/>
      <c r="D4" s="118"/>
      <c r="E4" s="119"/>
      <c r="F4" s="119"/>
      <c r="G4" s="119"/>
      <c r="H4" s="119"/>
      <c r="I4" s="119"/>
      <c r="J4" s="119"/>
      <c r="K4" s="119"/>
      <c r="L4" s="120"/>
      <c r="M4" s="48"/>
      <c r="N4" s="48"/>
      <c r="O4" s="48"/>
      <c r="P4" s="48"/>
    </row>
    <row r="5" spans="1:21" s="2" customForma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T5" s="12"/>
      <c r="U5" s="12"/>
    </row>
    <row r="6" spans="1:21" s="11" customFormat="1" ht="65.400000000000006" customHeight="1" x14ac:dyDescent="0.3">
      <c r="A6" s="65"/>
      <c r="B6" s="58"/>
      <c r="C6" s="59" t="s">
        <v>1</v>
      </c>
      <c r="D6" s="59" t="s">
        <v>2</v>
      </c>
      <c r="E6" s="59" t="s">
        <v>3</v>
      </c>
      <c r="F6" s="59" t="s">
        <v>5</v>
      </c>
      <c r="G6" s="60" t="s">
        <v>12</v>
      </c>
      <c r="H6" s="59" t="s">
        <v>4</v>
      </c>
      <c r="I6" s="61" t="s">
        <v>10</v>
      </c>
      <c r="J6" s="62" t="s">
        <v>35</v>
      </c>
      <c r="K6" s="63" t="s">
        <v>36</v>
      </c>
      <c r="L6" s="61" t="s">
        <v>10</v>
      </c>
      <c r="M6" s="62" t="s">
        <v>37</v>
      </c>
      <c r="N6" s="64" t="s">
        <v>153</v>
      </c>
      <c r="O6" s="64" t="s">
        <v>38</v>
      </c>
      <c r="P6" s="65"/>
    </row>
    <row r="7" spans="1:21" s="2" customFormat="1" ht="16.2" customHeight="1" x14ac:dyDescent="0.3">
      <c r="A7" s="4"/>
      <c r="B7" s="112" t="s">
        <v>15</v>
      </c>
      <c r="C7" s="35"/>
      <c r="D7" s="36"/>
      <c r="E7" s="36"/>
      <c r="F7" s="37"/>
      <c r="G7" s="37"/>
      <c r="H7" s="37"/>
      <c r="I7" s="38"/>
      <c r="J7" s="38"/>
      <c r="K7" s="37"/>
      <c r="L7" s="38"/>
      <c r="M7" s="38"/>
      <c r="N7" s="39"/>
      <c r="O7" s="39"/>
      <c r="P7" s="4"/>
      <c r="T7" s="12"/>
      <c r="U7" s="12"/>
    </row>
    <row r="8" spans="1:21" s="2" customFormat="1" ht="40.200000000000003" customHeight="1" x14ac:dyDescent="0.3">
      <c r="A8" s="4"/>
      <c r="B8" s="113"/>
      <c r="C8" s="57"/>
      <c r="D8" s="40"/>
      <c r="E8" s="40"/>
      <c r="F8" s="41"/>
      <c r="G8" s="41"/>
      <c r="H8" s="42" t="s">
        <v>120</v>
      </c>
      <c r="I8" s="43">
        <f>IFERROR(VLOOKUP(H8,$T$18:$U$29,2,0),0)</f>
        <v>0</v>
      </c>
      <c r="J8" s="43">
        <f>G8*I8</f>
        <v>0</v>
      </c>
      <c r="K8" s="42"/>
      <c r="L8" s="43">
        <f>IFERROR(VLOOKUP(K8,$T$30:$U$53,2,0),0)</f>
        <v>0</v>
      </c>
      <c r="M8" s="43">
        <f>L8*G8</f>
        <v>0</v>
      </c>
      <c r="N8" s="44">
        <f>J8+M8</f>
        <v>0</v>
      </c>
      <c r="O8" s="43">
        <f>N8*1.1</f>
        <v>0</v>
      </c>
      <c r="P8" s="4"/>
      <c r="T8" s="12"/>
      <c r="U8" s="12"/>
    </row>
    <row r="9" spans="1:21" s="2" customFormat="1" ht="40.200000000000003" customHeight="1" x14ac:dyDescent="0.3">
      <c r="A9" s="4"/>
      <c r="B9" s="113"/>
      <c r="C9" s="57"/>
      <c r="D9" s="40"/>
      <c r="E9" s="40"/>
      <c r="F9" s="41"/>
      <c r="G9" s="41"/>
      <c r="H9" s="42"/>
      <c r="I9" s="43">
        <f>IFERROR(VLOOKUP(H9,$T$18:$U$29,2,0),0)</f>
        <v>0</v>
      </c>
      <c r="J9" s="43">
        <f>G9*I9</f>
        <v>0</v>
      </c>
      <c r="K9" s="42"/>
      <c r="L9" s="43">
        <f>IFERROR(VLOOKUP(K9,$T$30:$U$53,2,0),0)</f>
        <v>0</v>
      </c>
      <c r="M9" s="43">
        <f>L9*G9</f>
        <v>0</v>
      </c>
      <c r="N9" s="44">
        <f>J9+M9</f>
        <v>0</v>
      </c>
      <c r="O9" s="43">
        <f>N9*1.1</f>
        <v>0</v>
      </c>
      <c r="P9" s="4"/>
      <c r="T9" s="12"/>
      <c r="U9" s="12"/>
    </row>
    <row r="10" spans="1:21" s="2" customFormat="1" ht="40.200000000000003" customHeight="1" x14ac:dyDescent="0.3">
      <c r="A10" s="4"/>
      <c r="B10" s="113"/>
      <c r="C10" s="57"/>
      <c r="D10" s="40"/>
      <c r="E10" s="40"/>
      <c r="F10" s="41"/>
      <c r="G10" s="41"/>
      <c r="H10" s="42"/>
      <c r="I10" s="43">
        <f>IFERROR(VLOOKUP(H10,$T$18:$U$29,2,0),0)</f>
        <v>0</v>
      </c>
      <c r="J10" s="43">
        <f>G10*I10</f>
        <v>0</v>
      </c>
      <c r="K10" s="42"/>
      <c r="L10" s="43">
        <f>IFERROR(VLOOKUP(K10,$T$30:$U$53,2,0),0)</f>
        <v>0</v>
      </c>
      <c r="M10" s="43">
        <f>L10*G10</f>
        <v>0</v>
      </c>
      <c r="N10" s="44">
        <f>J10+M10</f>
        <v>0</v>
      </c>
      <c r="O10" s="43">
        <f>N10*1.1</f>
        <v>0</v>
      </c>
      <c r="P10" s="4"/>
      <c r="T10" s="12"/>
      <c r="U10" s="12"/>
    </row>
    <row r="11" spans="1:21" s="2" customFormat="1" ht="40.200000000000003" customHeight="1" x14ac:dyDescent="0.3">
      <c r="A11" s="4"/>
      <c r="B11" s="114"/>
      <c r="C11" s="57"/>
      <c r="D11" s="45"/>
      <c r="E11" s="45"/>
      <c r="F11" s="41"/>
      <c r="G11" s="41"/>
      <c r="H11" s="42" t="s">
        <v>120</v>
      </c>
      <c r="I11" s="43">
        <f>IFERROR(VLOOKUP(H11,$T$18:$U$29,2,0),0)</f>
        <v>0</v>
      </c>
      <c r="J11" s="43">
        <f>G11*I11</f>
        <v>0</v>
      </c>
      <c r="K11" s="42" t="s">
        <v>125</v>
      </c>
      <c r="L11" s="43">
        <f>IFERROR(VLOOKUP(K11,$T$30:$U$53,2,0),0)</f>
        <v>0</v>
      </c>
      <c r="M11" s="43">
        <f>L11*G11</f>
        <v>0</v>
      </c>
      <c r="N11" s="44">
        <f>J11+M11</f>
        <v>0</v>
      </c>
      <c r="O11" s="43">
        <f>N11*1.1</f>
        <v>0</v>
      </c>
      <c r="P11" s="4"/>
      <c r="T11" s="12"/>
      <c r="U11" s="12"/>
    </row>
    <row r="12" spans="1:21" s="2" customFormat="1" ht="40.200000000000003" customHeight="1" x14ac:dyDescent="0.3">
      <c r="A12" s="4"/>
      <c r="B12" s="108" t="s">
        <v>128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44">
        <f>SUM(N8:N11)</f>
        <v>0</v>
      </c>
      <c r="O12" s="43">
        <f>SUM(O8:O11)</f>
        <v>0</v>
      </c>
      <c r="P12" s="4"/>
      <c r="T12" s="12"/>
      <c r="U12" s="12"/>
    </row>
    <row r="13" spans="1:21" s="12" customFormat="1" ht="15.6" customHeight="1" x14ac:dyDescent="0.3">
      <c r="A13" s="46"/>
      <c r="B13" s="112" t="s">
        <v>16</v>
      </c>
      <c r="C13" s="35"/>
      <c r="D13" s="36"/>
      <c r="E13" s="36"/>
      <c r="F13" s="37"/>
      <c r="G13" s="37"/>
      <c r="H13" s="37"/>
      <c r="I13" s="38"/>
      <c r="J13" s="38"/>
      <c r="K13" s="37"/>
      <c r="L13" s="38"/>
      <c r="M13" s="38"/>
      <c r="N13" s="39"/>
      <c r="O13" s="38"/>
      <c r="P13" s="46"/>
    </row>
    <row r="14" spans="1:21" s="12" customFormat="1" ht="40.950000000000003" customHeight="1" x14ac:dyDescent="0.3">
      <c r="A14" s="46"/>
      <c r="B14" s="113"/>
      <c r="C14" s="57"/>
      <c r="D14" s="45"/>
      <c r="E14" s="45"/>
      <c r="F14" s="41"/>
      <c r="G14" s="41"/>
      <c r="H14" s="42"/>
      <c r="I14" s="43">
        <f>IFERROR(VLOOKUP(H14,$T$18:$U$29,2,0),0)</f>
        <v>0</v>
      </c>
      <c r="J14" s="43">
        <f>G14*I14</f>
        <v>0</v>
      </c>
      <c r="K14" s="42"/>
      <c r="L14" s="43">
        <f>IFERROR(VLOOKUP(K14,$T$30:$U$53,2,0),0)</f>
        <v>0</v>
      </c>
      <c r="M14" s="43">
        <f>L14*G14</f>
        <v>0</v>
      </c>
      <c r="N14" s="44">
        <f>J14+M14</f>
        <v>0</v>
      </c>
      <c r="O14" s="43">
        <f>N14*1.1</f>
        <v>0</v>
      </c>
      <c r="P14" s="46"/>
    </row>
    <row r="15" spans="1:21" s="12" customFormat="1" ht="40.950000000000003" customHeight="1" x14ac:dyDescent="0.3">
      <c r="A15" s="46"/>
      <c r="B15" s="113"/>
      <c r="C15" s="57"/>
      <c r="D15" s="40"/>
      <c r="E15" s="40"/>
      <c r="F15" s="41"/>
      <c r="G15" s="41"/>
      <c r="H15" s="42"/>
      <c r="I15" s="43">
        <f>IFERROR(VLOOKUP(H15,$T$18:$U$29,2,0),0)</f>
        <v>0</v>
      </c>
      <c r="J15" s="43">
        <f>G15*I15</f>
        <v>0</v>
      </c>
      <c r="K15" s="42"/>
      <c r="L15" s="43">
        <f>IFERROR(VLOOKUP(K15,$T$30:$U$53,2,0),0)</f>
        <v>0</v>
      </c>
      <c r="M15" s="43">
        <f>L15*G15</f>
        <v>0</v>
      </c>
      <c r="N15" s="44">
        <f>J15+M15</f>
        <v>0</v>
      </c>
      <c r="O15" s="43">
        <f>N15*1.1</f>
        <v>0</v>
      </c>
      <c r="P15" s="46"/>
    </row>
    <row r="16" spans="1:21" s="12" customFormat="1" ht="40.950000000000003" customHeight="1" x14ac:dyDescent="0.3">
      <c r="A16" s="46"/>
      <c r="B16" s="113"/>
      <c r="C16" s="57"/>
      <c r="D16" s="45"/>
      <c r="E16" s="45"/>
      <c r="F16" s="41"/>
      <c r="G16" s="41"/>
      <c r="H16" s="42"/>
      <c r="I16" s="43">
        <f>IFERROR(VLOOKUP(H16,$T$18:$U$29,2,0),0)</f>
        <v>0</v>
      </c>
      <c r="J16" s="43">
        <f>G16*I16</f>
        <v>0</v>
      </c>
      <c r="K16" s="42"/>
      <c r="L16" s="43">
        <f>IFERROR(VLOOKUP(K16,$T$30:$U$53,2,0),0)</f>
        <v>0</v>
      </c>
      <c r="M16" s="43">
        <f>L16*G16</f>
        <v>0</v>
      </c>
      <c r="N16" s="44">
        <f>J16+M16</f>
        <v>0</v>
      </c>
      <c r="O16" s="43">
        <f>N16*1.1</f>
        <v>0</v>
      </c>
      <c r="P16" s="46"/>
    </row>
    <row r="17" spans="1:21" s="12" customFormat="1" ht="40.950000000000003" customHeight="1" x14ac:dyDescent="0.3">
      <c r="A17" s="46"/>
      <c r="B17" s="114"/>
      <c r="C17" s="57"/>
      <c r="D17" s="45"/>
      <c r="E17" s="45"/>
      <c r="F17" s="41"/>
      <c r="G17" s="41"/>
      <c r="H17" s="42" t="s">
        <v>120</v>
      </c>
      <c r="I17" s="43">
        <f>IFERROR(VLOOKUP(H17,$T$18:$U$29,2,0),0)</f>
        <v>0</v>
      </c>
      <c r="J17" s="43">
        <f>G17*I17</f>
        <v>0</v>
      </c>
      <c r="K17" s="42" t="s">
        <v>125</v>
      </c>
      <c r="L17" s="43">
        <f>IFERROR(VLOOKUP(K17,$T$30:$U$53,2,0),0)</f>
        <v>0</v>
      </c>
      <c r="M17" s="43">
        <f>L17*G17</f>
        <v>0</v>
      </c>
      <c r="N17" s="44">
        <f>J17+M17</f>
        <v>0</v>
      </c>
      <c r="O17" s="43">
        <f>N17*1.1</f>
        <v>0</v>
      </c>
      <c r="P17" s="46"/>
    </row>
    <row r="18" spans="1:21" s="12" customFormat="1" ht="33" customHeight="1" x14ac:dyDescent="0.45">
      <c r="A18" s="46"/>
      <c r="B18" s="108" t="s">
        <v>129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44">
        <f>SUM(N14:N17)</f>
        <v>0</v>
      </c>
      <c r="O18" s="43">
        <f>SUM(O14:O17)</f>
        <v>0</v>
      </c>
      <c r="P18" s="46"/>
      <c r="T18" s="12" t="s">
        <v>120</v>
      </c>
      <c r="U18" s="13">
        <v>0</v>
      </c>
    </row>
    <row r="19" spans="1:21" s="12" customFormat="1" ht="27.6" customHeight="1" x14ac:dyDescent="0.45">
      <c r="A19" s="46"/>
      <c r="B19" s="112" t="s">
        <v>17</v>
      </c>
      <c r="C19" s="35"/>
      <c r="D19" s="36"/>
      <c r="E19" s="36"/>
      <c r="F19" s="37"/>
      <c r="G19" s="37"/>
      <c r="H19" s="37"/>
      <c r="I19" s="38"/>
      <c r="J19" s="38"/>
      <c r="K19" s="37"/>
      <c r="L19" s="38"/>
      <c r="M19" s="38"/>
      <c r="N19" s="39"/>
      <c r="O19" s="38"/>
      <c r="P19" s="46"/>
      <c r="T19" s="14" t="s">
        <v>58</v>
      </c>
      <c r="U19" s="13">
        <f>'CARTA DE PRECIOS'!C8</f>
        <v>11</v>
      </c>
    </row>
    <row r="20" spans="1:21" s="12" customFormat="1" ht="40.950000000000003" customHeight="1" x14ac:dyDescent="0.45">
      <c r="A20" s="46"/>
      <c r="B20" s="113"/>
      <c r="C20" s="57"/>
      <c r="D20" s="45"/>
      <c r="E20" s="45"/>
      <c r="F20" s="41"/>
      <c r="G20" s="41"/>
      <c r="H20" s="42" t="s">
        <v>120</v>
      </c>
      <c r="I20" s="43">
        <f>IFERROR(VLOOKUP(H20,$T$18:$U$29,2,0),0)</f>
        <v>0</v>
      </c>
      <c r="J20" s="43">
        <f>G20*I20</f>
        <v>0</v>
      </c>
      <c r="K20" s="42" t="s">
        <v>125</v>
      </c>
      <c r="L20" s="43">
        <f>IFERROR(VLOOKUP(K20,$T$30:$U$53,2,0),0)</f>
        <v>0</v>
      </c>
      <c r="M20" s="43">
        <f>L20*G20</f>
        <v>0</v>
      </c>
      <c r="N20" s="44">
        <f>J20+M20</f>
        <v>0</v>
      </c>
      <c r="O20" s="43">
        <f>N20*1.1</f>
        <v>0</v>
      </c>
      <c r="P20" s="46"/>
      <c r="T20" s="14" t="s">
        <v>34</v>
      </c>
      <c r="U20" s="13">
        <f>'CARTA DE PRECIOS'!C17</f>
        <v>12.5</v>
      </c>
    </row>
    <row r="21" spans="1:21" s="12" customFormat="1" ht="40.950000000000003" customHeight="1" x14ac:dyDescent="0.45">
      <c r="A21" s="46"/>
      <c r="B21" s="113"/>
      <c r="C21" s="57"/>
      <c r="D21" s="40"/>
      <c r="E21" s="40"/>
      <c r="F21" s="41"/>
      <c r="G21" s="41"/>
      <c r="H21" s="42"/>
      <c r="I21" s="43">
        <f>IFERROR(VLOOKUP(H21,$T$18:$U$29,2,0),0)</f>
        <v>0</v>
      </c>
      <c r="J21" s="43">
        <f>G21*I21</f>
        <v>0</v>
      </c>
      <c r="K21" s="42"/>
      <c r="L21" s="43">
        <f>IFERROR(VLOOKUP(K21,$T$31:$U$53,2,0),0)</f>
        <v>0</v>
      </c>
      <c r="M21" s="43">
        <f>L21*G21</f>
        <v>0</v>
      </c>
      <c r="N21" s="44">
        <f>J21+M21</f>
        <v>0</v>
      </c>
      <c r="O21" s="43">
        <f>N21*1.1</f>
        <v>0</v>
      </c>
      <c r="P21" s="46"/>
      <c r="R21" s="47"/>
      <c r="T21" s="14" t="s">
        <v>59</v>
      </c>
      <c r="U21" s="13">
        <f>'CARTA DE PRECIOS'!C24</f>
        <v>12.5</v>
      </c>
    </row>
    <row r="22" spans="1:21" s="12" customFormat="1" ht="40.950000000000003" customHeight="1" x14ac:dyDescent="0.45">
      <c r="A22" s="46"/>
      <c r="B22" s="113"/>
      <c r="C22" s="57"/>
      <c r="D22" s="45"/>
      <c r="E22" s="45"/>
      <c r="F22" s="41"/>
      <c r="G22" s="41"/>
      <c r="H22" s="42" t="s">
        <v>120</v>
      </c>
      <c r="I22" s="43">
        <f>IFERROR(VLOOKUP(H22,$T$18:$U$29,2,0),0)</f>
        <v>0</v>
      </c>
      <c r="J22" s="43">
        <f>G22*I22</f>
        <v>0</v>
      </c>
      <c r="K22" s="42" t="s">
        <v>125</v>
      </c>
      <c r="L22" s="43">
        <f>IFERROR(VLOOKUP(K22,$T$30:$U$53,2,0),0)</f>
        <v>0</v>
      </c>
      <c r="M22" s="43">
        <f>L22*G22</f>
        <v>0</v>
      </c>
      <c r="N22" s="44">
        <f>J22+M22</f>
        <v>0</v>
      </c>
      <c r="O22" s="43">
        <f>N22*1.1</f>
        <v>0</v>
      </c>
      <c r="P22" s="46"/>
      <c r="R22" s="47"/>
      <c r="T22" s="14" t="s">
        <v>33</v>
      </c>
      <c r="U22" s="13">
        <f>'CARTA DE PRECIOS'!C32</f>
        <v>8.75</v>
      </c>
    </row>
    <row r="23" spans="1:21" s="12" customFormat="1" ht="40.950000000000003" customHeight="1" x14ac:dyDescent="0.45">
      <c r="A23" s="46"/>
      <c r="B23" s="114"/>
      <c r="C23" s="57"/>
      <c r="D23" s="45"/>
      <c r="E23" s="45"/>
      <c r="F23" s="41"/>
      <c r="G23" s="41"/>
      <c r="H23" s="42" t="s">
        <v>120</v>
      </c>
      <c r="I23" s="43">
        <f>VLOOKUP(H23,$T$18:$U$29,2,0)</f>
        <v>0</v>
      </c>
      <c r="J23" s="43">
        <f>G23*I23</f>
        <v>0</v>
      </c>
      <c r="K23" s="42" t="s">
        <v>125</v>
      </c>
      <c r="L23" s="43">
        <f>IFERROR(VLOOKUP(K23,$T$30:$U$53,2,0),0)</f>
        <v>0</v>
      </c>
      <c r="M23" s="43">
        <f>L23*G23</f>
        <v>0</v>
      </c>
      <c r="N23" s="44">
        <f>J23+M23</f>
        <v>0</v>
      </c>
      <c r="O23" s="43">
        <f>N23*1.1</f>
        <v>0</v>
      </c>
      <c r="P23" s="46"/>
      <c r="T23" s="14" t="s">
        <v>111</v>
      </c>
      <c r="U23" s="13">
        <f>'CARTA DE PRECIOS'!F8</f>
        <v>11</v>
      </c>
    </row>
    <row r="24" spans="1:21" s="12" customFormat="1" ht="40.200000000000003" customHeight="1" x14ac:dyDescent="0.45">
      <c r="A24" s="46"/>
      <c r="B24" s="108" t="s">
        <v>130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44">
        <f>SUM(N20:N23)</f>
        <v>0</v>
      </c>
      <c r="O24" s="43">
        <f>SUM(O20:O23)</f>
        <v>0</v>
      </c>
      <c r="P24" s="46"/>
      <c r="T24" s="14" t="s">
        <v>112</v>
      </c>
      <c r="U24" s="13">
        <f>'CARTA DE PRECIOS'!F15</f>
        <v>13</v>
      </c>
    </row>
    <row r="25" spans="1:21" s="19" customFormat="1" ht="42.6" customHeight="1" x14ac:dyDescent="0.5">
      <c r="A25" s="48"/>
      <c r="B25" s="49"/>
      <c r="C25" s="50"/>
      <c r="D25" s="51"/>
      <c r="E25" s="51"/>
      <c r="F25" s="52"/>
      <c r="G25" s="52"/>
      <c r="H25" s="52"/>
      <c r="I25" s="52"/>
      <c r="J25" s="52"/>
      <c r="K25" s="52"/>
      <c r="L25" s="53"/>
      <c r="M25" s="54" t="s">
        <v>24</v>
      </c>
      <c r="N25" s="55">
        <f>N12+N18+N24</f>
        <v>0</v>
      </c>
      <c r="O25" s="56">
        <f>O12+O18+O24</f>
        <v>0</v>
      </c>
      <c r="P25" s="48"/>
      <c r="T25" s="21" t="s">
        <v>34</v>
      </c>
      <c r="U25" s="13">
        <f>'CARTA DE PRECIOS'!F22</f>
        <v>12</v>
      </c>
    </row>
    <row r="26" spans="1:21" s="2" customFormat="1" ht="15" customHeight="1" x14ac:dyDescent="0.45">
      <c r="A26" s="4"/>
      <c r="B26" s="7"/>
      <c r="C26" s="7"/>
      <c r="D26" s="8"/>
      <c r="E26" s="7"/>
      <c r="F26" s="7"/>
      <c r="G26" s="7"/>
      <c r="H26" s="4"/>
      <c r="I26" s="4"/>
      <c r="J26" s="4"/>
      <c r="K26" s="4"/>
      <c r="L26" s="4"/>
      <c r="M26" s="7"/>
      <c r="N26" s="7"/>
      <c r="O26" s="7"/>
      <c r="P26" s="4"/>
      <c r="T26" s="14" t="s">
        <v>95</v>
      </c>
      <c r="U26" s="13">
        <f>'CARTA DE PRECIOS'!C63</f>
        <v>4</v>
      </c>
    </row>
    <row r="27" spans="1:21" s="2" customFormat="1" ht="15" customHeight="1" x14ac:dyDescent="0.45">
      <c r="A27" s="4"/>
      <c r="B27" s="4"/>
      <c r="C27" s="4"/>
      <c r="D27" s="4"/>
      <c r="E27" s="4"/>
      <c r="F27" s="4"/>
      <c r="G27" s="5"/>
      <c r="H27" s="6"/>
      <c r="I27" s="6"/>
      <c r="J27" s="6"/>
      <c r="K27" s="6"/>
      <c r="L27" s="6"/>
      <c r="M27" s="4"/>
      <c r="N27" s="4"/>
      <c r="O27" s="4"/>
      <c r="P27" s="4"/>
      <c r="T27" s="14" t="s">
        <v>96</v>
      </c>
      <c r="U27" s="13">
        <f>'CARTA DE PRECIOS'!C70</f>
        <v>4</v>
      </c>
    </row>
    <row r="28" spans="1:21" s="19" customFormat="1" ht="30" customHeight="1" x14ac:dyDescent="0.5">
      <c r="A28" s="48"/>
      <c r="B28" s="102" t="s">
        <v>42</v>
      </c>
      <c r="C28" s="102"/>
      <c r="D28" s="102"/>
      <c r="E28" s="79"/>
      <c r="F28" s="79"/>
      <c r="G28" s="79"/>
      <c r="H28" s="53"/>
      <c r="I28" s="53"/>
      <c r="J28" s="102" t="s">
        <v>19</v>
      </c>
      <c r="K28" s="111"/>
      <c r="L28" s="48"/>
      <c r="M28" s="48"/>
      <c r="N28" s="48"/>
      <c r="O28" s="80"/>
      <c r="P28" s="48"/>
      <c r="T28" s="21" t="s">
        <v>97</v>
      </c>
      <c r="U28" s="20">
        <f>'CARTA DE PRECIOS'!C77</f>
        <v>5.5</v>
      </c>
    </row>
    <row r="29" spans="1:21" s="19" customFormat="1" ht="42.75" customHeight="1" x14ac:dyDescent="0.5">
      <c r="A29" s="48"/>
      <c r="B29" s="109" t="s">
        <v>39</v>
      </c>
      <c r="C29" s="110"/>
      <c r="D29" s="86"/>
      <c r="E29" s="87"/>
      <c r="F29" s="87"/>
      <c r="G29" s="88"/>
      <c r="H29" s="81"/>
      <c r="I29" s="53"/>
      <c r="J29" s="84" t="s">
        <v>7</v>
      </c>
      <c r="K29" s="101"/>
      <c r="L29" s="86"/>
      <c r="M29" s="87"/>
      <c r="N29" s="87"/>
      <c r="O29" s="88"/>
      <c r="P29" s="48"/>
      <c r="T29" s="21" t="s">
        <v>98</v>
      </c>
      <c r="U29" s="20">
        <f>'CARTA DE PRECIOS'!C86</f>
        <v>3.5</v>
      </c>
    </row>
    <row r="30" spans="1:21" s="19" customFormat="1" ht="30" customHeight="1" x14ac:dyDescent="0.5">
      <c r="A30" s="48"/>
      <c r="B30" s="103" t="s">
        <v>40</v>
      </c>
      <c r="C30" s="104"/>
      <c r="D30" s="86"/>
      <c r="E30" s="87"/>
      <c r="F30" s="87"/>
      <c r="G30" s="88"/>
      <c r="H30" s="53"/>
      <c r="I30" s="53"/>
      <c r="J30" s="84" t="s">
        <v>22</v>
      </c>
      <c r="K30" s="101"/>
      <c r="L30" s="86"/>
      <c r="M30" s="87"/>
      <c r="N30" s="87"/>
      <c r="O30" s="88"/>
      <c r="P30" s="48"/>
      <c r="T30" s="21" t="s">
        <v>124</v>
      </c>
      <c r="U30" s="20"/>
    </row>
    <row r="31" spans="1:21" s="19" customFormat="1" ht="30" customHeight="1" x14ac:dyDescent="0.5">
      <c r="A31" s="48"/>
      <c r="B31" s="105" t="s">
        <v>41</v>
      </c>
      <c r="C31" s="106"/>
      <c r="D31" s="107"/>
      <c r="E31" s="87"/>
      <c r="F31" s="87"/>
      <c r="G31" s="88"/>
      <c r="H31" s="53"/>
      <c r="I31" s="53"/>
      <c r="J31" s="84" t="s">
        <v>19</v>
      </c>
      <c r="K31" s="101"/>
      <c r="L31" s="86"/>
      <c r="M31" s="87"/>
      <c r="N31" s="87"/>
      <c r="O31" s="88"/>
      <c r="P31" s="48"/>
      <c r="T31" s="82" t="s">
        <v>125</v>
      </c>
      <c r="U31" s="20">
        <v>0</v>
      </c>
    </row>
    <row r="32" spans="1:21" s="19" customFormat="1" ht="30" customHeight="1" x14ac:dyDescent="0.5">
      <c r="A32" s="48"/>
      <c r="B32" s="48"/>
      <c r="C32" s="48"/>
      <c r="D32" s="48"/>
      <c r="E32" s="48"/>
      <c r="F32" s="48"/>
      <c r="G32" s="48"/>
      <c r="H32" s="53"/>
      <c r="I32" s="53"/>
      <c r="J32" s="84" t="s">
        <v>20</v>
      </c>
      <c r="K32" s="101"/>
      <c r="L32" s="86"/>
      <c r="M32" s="87"/>
      <c r="N32" s="87"/>
      <c r="O32" s="88"/>
      <c r="P32" s="48"/>
      <c r="T32" s="82" t="s">
        <v>113</v>
      </c>
      <c r="U32" s="20">
        <v>0.45</v>
      </c>
    </row>
    <row r="33" spans="1:21" s="19" customFormat="1" ht="30" customHeight="1" x14ac:dyDescent="0.5">
      <c r="A33" s="48"/>
      <c r="B33" s="102" t="s">
        <v>46</v>
      </c>
      <c r="C33" s="102"/>
      <c r="D33" s="102"/>
      <c r="E33" s="48"/>
      <c r="F33" s="48"/>
      <c r="G33" s="52"/>
      <c r="H33" s="53"/>
      <c r="I33" s="53"/>
      <c r="J33" s="84" t="s">
        <v>8</v>
      </c>
      <c r="K33" s="101"/>
      <c r="L33" s="86"/>
      <c r="M33" s="87"/>
      <c r="N33" s="87"/>
      <c r="O33" s="88"/>
      <c r="P33" s="48"/>
      <c r="T33" s="82" t="s">
        <v>114</v>
      </c>
      <c r="U33" s="20">
        <v>0.91</v>
      </c>
    </row>
    <row r="34" spans="1:21" s="19" customFormat="1" ht="30" customHeight="1" x14ac:dyDescent="0.5">
      <c r="A34" s="48"/>
      <c r="B34" s="89"/>
      <c r="C34" s="90"/>
      <c r="D34" s="90"/>
      <c r="E34" s="90"/>
      <c r="F34" s="90"/>
      <c r="G34" s="90"/>
      <c r="H34" s="91"/>
      <c r="I34" s="53"/>
      <c r="J34" s="84" t="s">
        <v>9</v>
      </c>
      <c r="K34" s="101"/>
      <c r="L34" s="86"/>
      <c r="M34" s="87"/>
      <c r="N34" s="87"/>
      <c r="O34" s="88"/>
      <c r="P34" s="48"/>
      <c r="T34" s="82" t="s">
        <v>140</v>
      </c>
      <c r="U34" s="20">
        <v>0.72727272727272729</v>
      </c>
    </row>
    <row r="35" spans="1:21" s="19" customFormat="1" ht="30" customHeight="1" x14ac:dyDescent="0.5">
      <c r="A35" s="48"/>
      <c r="B35" s="92"/>
      <c r="C35" s="93"/>
      <c r="D35" s="93"/>
      <c r="E35" s="93"/>
      <c r="F35" s="93"/>
      <c r="G35" s="93"/>
      <c r="H35" s="94"/>
      <c r="I35" s="53"/>
      <c r="J35" s="84" t="s">
        <v>45</v>
      </c>
      <c r="K35" s="101"/>
      <c r="L35" s="86"/>
      <c r="M35" s="87"/>
      <c r="N35" s="87"/>
      <c r="O35" s="88"/>
      <c r="P35" s="48"/>
      <c r="T35" s="82" t="s">
        <v>66</v>
      </c>
      <c r="U35" s="20">
        <v>1.5</v>
      </c>
    </row>
    <row r="36" spans="1:21" s="19" customFormat="1" ht="30" customHeight="1" x14ac:dyDescent="0.5">
      <c r="A36" s="48"/>
      <c r="B36" s="92"/>
      <c r="C36" s="93"/>
      <c r="D36" s="93"/>
      <c r="E36" s="93"/>
      <c r="F36" s="93"/>
      <c r="G36" s="93"/>
      <c r="H36" s="94"/>
      <c r="I36" s="48"/>
      <c r="J36" s="84" t="s">
        <v>152</v>
      </c>
      <c r="K36" s="101"/>
      <c r="L36" s="98">
        <f>IFERROR(N25,0)</f>
        <v>0</v>
      </c>
      <c r="M36" s="99"/>
      <c r="N36" s="99"/>
      <c r="O36" s="100"/>
      <c r="P36" s="48"/>
      <c r="T36" s="82" t="s">
        <v>67</v>
      </c>
      <c r="U36" s="20">
        <v>1.3636363636363635</v>
      </c>
    </row>
    <row r="37" spans="1:21" s="19" customFormat="1" ht="30" customHeight="1" x14ac:dyDescent="0.5">
      <c r="A37" s="48"/>
      <c r="B37" s="95"/>
      <c r="C37" s="96"/>
      <c r="D37" s="96"/>
      <c r="E37" s="96"/>
      <c r="F37" s="96"/>
      <c r="G37" s="96"/>
      <c r="H37" s="97"/>
      <c r="I37" s="48"/>
      <c r="J37" s="84" t="s">
        <v>126</v>
      </c>
      <c r="K37" s="85"/>
      <c r="L37" s="86"/>
      <c r="M37" s="87"/>
      <c r="N37" s="87"/>
      <c r="O37" s="88"/>
      <c r="P37" s="48"/>
      <c r="T37" s="82" t="s">
        <v>115</v>
      </c>
      <c r="U37" s="20">
        <v>0.6</v>
      </c>
    </row>
    <row r="38" spans="1:21" x14ac:dyDescent="0.4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T38" s="15" t="s">
        <v>69</v>
      </c>
      <c r="U38" s="13">
        <v>1</v>
      </c>
    </row>
    <row r="39" spans="1:21" x14ac:dyDescent="0.45">
      <c r="T39" s="15" t="s">
        <v>116</v>
      </c>
      <c r="U39" s="13">
        <v>0.41</v>
      </c>
    </row>
    <row r="40" spans="1:21" x14ac:dyDescent="0.45">
      <c r="T40" s="15" t="s">
        <v>71</v>
      </c>
      <c r="U40" s="13">
        <v>0.18</v>
      </c>
    </row>
    <row r="41" spans="1:21" x14ac:dyDescent="0.45">
      <c r="T41" s="15" t="s">
        <v>72</v>
      </c>
      <c r="U41" s="13">
        <v>0.41</v>
      </c>
    </row>
    <row r="42" spans="1:21" x14ac:dyDescent="0.45">
      <c r="T42" s="15" t="s">
        <v>117</v>
      </c>
      <c r="U42" s="13">
        <v>0.6</v>
      </c>
    </row>
    <row r="43" spans="1:21" x14ac:dyDescent="0.45">
      <c r="T43" s="15" t="s">
        <v>142</v>
      </c>
      <c r="U43" s="13">
        <v>4.5</v>
      </c>
    </row>
    <row r="44" spans="1:21" x14ac:dyDescent="0.45">
      <c r="T44" s="15" t="s">
        <v>146</v>
      </c>
      <c r="U44" s="13">
        <v>4.5</v>
      </c>
    </row>
    <row r="45" spans="1:21" x14ac:dyDescent="0.45">
      <c r="T45" s="15" t="s">
        <v>118</v>
      </c>
      <c r="U45" s="13">
        <v>1.2</v>
      </c>
    </row>
    <row r="46" spans="1:21" x14ac:dyDescent="0.45">
      <c r="T46" s="15" t="s">
        <v>75</v>
      </c>
      <c r="U46" s="13">
        <v>1.77</v>
      </c>
    </row>
    <row r="47" spans="1:21" x14ac:dyDescent="0.45">
      <c r="T47" s="15" t="s">
        <v>76</v>
      </c>
      <c r="U47" s="13">
        <v>1.77</v>
      </c>
    </row>
    <row r="48" spans="1:21" x14ac:dyDescent="0.45">
      <c r="T48" s="15" t="s">
        <v>77</v>
      </c>
      <c r="U48" s="13">
        <v>1.77</v>
      </c>
    </row>
    <row r="49" spans="20:21" x14ac:dyDescent="0.45">
      <c r="T49" s="15" t="s">
        <v>78</v>
      </c>
      <c r="U49" s="13">
        <v>1.77</v>
      </c>
    </row>
    <row r="50" spans="20:21" x14ac:dyDescent="0.45">
      <c r="T50" s="15" t="s">
        <v>119</v>
      </c>
      <c r="U50" s="13">
        <v>0.91</v>
      </c>
    </row>
    <row r="51" spans="20:21" x14ac:dyDescent="0.45">
      <c r="T51" s="15" t="s">
        <v>143</v>
      </c>
      <c r="U51" s="13">
        <v>0.5</v>
      </c>
    </row>
    <row r="52" spans="20:21" x14ac:dyDescent="0.45">
      <c r="T52" s="16" t="s">
        <v>144</v>
      </c>
      <c r="U52" s="17">
        <v>0.5</v>
      </c>
    </row>
    <row r="53" spans="20:21" x14ac:dyDescent="0.45">
      <c r="T53" s="18"/>
      <c r="U53" s="17"/>
    </row>
    <row r="58" spans="20:21" x14ac:dyDescent="0.3">
      <c r="T58" s="12" t="s">
        <v>44</v>
      </c>
    </row>
    <row r="59" spans="20:21" x14ac:dyDescent="0.3">
      <c r="T59" s="12" t="s">
        <v>127</v>
      </c>
    </row>
  </sheetData>
  <dataConsolidate/>
  <mergeCells count="37">
    <mergeCell ref="B7:B11"/>
    <mergeCell ref="B13:B17"/>
    <mergeCell ref="B19:B23"/>
    <mergeCell ref="B2:O2"/>
    <mergeCell ref="B4:C4"/>
    <mergeCell ref="D4:L4"/>
    <mergeCell ref="B12:M12"/>
    <mergeCell ref="B18:M18"/>
    <mergeCell ref="B24:M24"/>
    <mergeCell ref="B29:C29"/>
    <mergeCell ref="D29:G29"/>
    <mergeCell ref="B28:D28"/>
    <mergeCell ref="J28:K28"/>
    <mergeCell ref="J29:K29"/>
    <mergeCell ref="L30:O30"/>
    <mergeCell ref="L31:O31"/>
    <mergeCell ref="L29:O29"/>
    <mergeCell ref="B30:C30"/>
    <mergeCell ref="B31:C31"/>
    <mergeCell ref="D30:G30"/>
    <mergeCell ref="D31:G31"/>
    <mergeCell ref="J30:K30"/>
    <mergeCell ref="J31:K31"/>
    <mergeCell ref="J37:K37"/>
    <mergeCell ref="L37:O37"/>
    <mergeCell ref="B34:H37"/>
    <mergeCell ref="L36:O36"/>
    <mergeCell ref="L32:O32"/>
    <mergeCell ref="J34:K34"/>
    <mergeCell ref="J35:K35"/>
    <mergeCell ref="J36:K36"/>
    <mergeCell ref="L34:O34"/>
    <mergeCell ref="L35:O35"/>
    <mergeCell ref="J32:K32"/>
    <mergeCell ref="J33:K33"/>
    <mergeCell ref="L33:O33"/>
    <mergeCell ref="B33:D33"/>
  </mergeCells>
  <dataValidations count="4">
    <dataValidation type="list" showInputMessage="1" sqref="H20:H23 H8:H11 H14:H17">
      <formula1>$T$18:$T$29</formula1>
    </dataValidation>
    <dataValidation type="list" allowBlank="1" showInputMessage="1" showErrorMessage="1" sqref="H13 H19">
      <formula1>#REF!</formula1>
    </dataValidation>
    <dataValidation type="list" allowBlank="1" showInputMessage="1" sqref="L37:O37">
      <formula1>$T$57:$T$59</formula1>
    </dataValidation>
    <dataValidation type="list" showInputMessage="1" sqref="K20:K23 K8:K11 K14:K17">
      <formula1>$T$31:$T$53</formula1>
    </dataValidation>
  </dataValidations>
  <pageMargins left="0.19685039370078741" right="0.19685039370078741" top="0" bottom="0" header="0.11811023622047245" footer="0.11811023622047245"/>
  <pageSetup paperSize="9" scale="40" orientation="landscape" r:id="rId1"/>
  <ignoredErrors>
    <ignoredError sqref="L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8"/>
  <sheetViews>
    <sheetView showGridLines="0" zoomScale="70" zoomScaleNormal="70" workbookViewId="0">
      <selection activeCell="B10" sqref="B10"/>
    </sheetView>
  </sheetViews>
  <sheetFormatPr baseColWidth="10" defaultColWidth="11.5546875" defaultRowHeight="14.4" x14ac:dyDescent="0.3"/>
  <cols>
    <col min="1" max="1" width="8.5546875" style="76" customWidth="1"/>
    <col min="2" max="2" width="45.5546875" style="76" customWidth="1"/>
    <col min="3" max="3" width="21" style="76" customWidth="1"/>
    <col min="4" max="4" width="35.6640625" style="76" customWidth="1"/>
    <col min="5" max="6" width="11.5546875" style="76"/>
    <col min="7" max="7" width="19.6640625" style="76" customWidth="1"/>
    <col min="8" max="8" width="16.88671875" style="76" customWidth="1"/>
    <col min="9" max="10" width="18.33203125" style="76" customWidth="1"/>
    <col min="11" max="16384" width="11.5546875" style="76"/>
  </cols>
  <sheetData>
    <row r="1" spans="1:1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8.2" customHeight="1" x14ac:dyDescent="0.3">
      <c r="A2" s="72"/>
      <c r="B2" s="122" t="s">
        <v>14</v>
      </c>
      <c r="C2" s="122"/>
      <c r="D2" s="122"/>
      <c r="E2" s="122"/>
      <c r="F2" s="122"/>
      <c r="G2" s="122"/>
      <c r="H2" s="122"/>
      <c r="I2" s="122"/>
      <c r="J2" s="122"/>
      <c r="K2" s="72"/>
    </row>
    <row r="3" spans="1:11" ht="23.4" customHeight="1" thickBot="1" x14ac:dyDescent="0.35">
      <c r="A3" s="72"/>
      <c r="B3" s="126" t="s">
        <v>43</v>
      </c>
      <c r="C3" s="126"/>
      <c r="D3" s="126"/>
      <c r="E3" s="126"/>
      <c r="F3" s="126"/>
      <c r="G3" s="126"/>
      <c r="H3" s="126"/>
      <c r="I3" s="126"/>
      <c r="J3" s="126"/>
      <c r="K3" s="72"/>
    </row>
    <row r="4" spans="1:11" ht="15.6" thickTop="1" thickBot="1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5.2" customHeight="1" thickBot="1" x14ac:dyDescent="0.35">
      <c r="A5" s="72"/>
      <c r="B5" s="71" t="s">
        <v>0</v>
      </c>
      <c r="C5" s="123"/>
      <c r="D5" s="124"/>
      <c r="E5" s="124"/>
      <c r="F5" s="124"/>
      <c r="G5" s="124"/>
      <c r="H5" s="124"/>
      <c r="I5" s="124"/>
      <c r="J5" s="125"/>
      <c r="K5" s="72"/>
    </row>
    <row r="6" spans="1:11" ht="25.2" customHeight="1" x14ac:dyDescent="0.3">
      <c r="A6" s="72"/>
      <c r="B6" s="77"/>
      <c r="C6" s="78"/>
      <c r="D6" s="78"/>
      <c r="E6" s="78"/>
      <c r="F6" s="78"/>
      <c r="G6" s="78"/>
      <c r="H6" s="78"/>
      <c r="I6" s="78"/>
      <c r="J6" s="78"/>
      <c r="K6" s="72"/>
    </row>
    <row r="7" spans="1:1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ht="22.95" customHeight="1" x14ac:dyDescent="0.3">
      <c r="A8" s="72"/>
      <c r="B8" s="127" t="s">
        <v>18</v>
      </c>
      <c r="C8" s="128"/>
      <c r="D8" s="72"/>
      <c r="E8" s="72"/>
      <c r="F8" s="72"/>
      <c r="G8" s="72"/>
      <c r="H8" s="72"/>
      <c r="I8" s="72"/>
      <c r="J8" s="72"/>
      <c r="K8" s="72"/>
    </row>
    <row r="9" spans="1:11" ht="43.95" customHeight="1" x14ac:dyDescent="0.3">
      <c r="A9" s="72"/>
      <c r="B9" s="73" t="s">
        <v>6</v>
      </c>
      <c r="C9" s="74" t="s">
        <v>7</v>
      </c>
      <c r="D9" s="74" t="s">
        <v>22</v>
      </c>
      <c r="E9" s="73" t="s">
        <v>12</v>
      </c>
      <c r="F9" s="73" t="s">
        <v>8</v>
      </c>
      <c r="G9" s="73" t="s">
        <v>151</v>
      </c>
      <c r="H9" s="74" t="s">
        <v>21</v>
      </c>
      <c r="I9" s="74" t="s">
        <v>10</v>
      </c>
      <c r="J9" s="74" t="s">
        <v>11</v>
      </c>
      <c r="K9" s="72"/>
    </row>
    <row r="10" spans="1:11" ht="27.6" customHeight="1" x14ac:dyDescent="0.3">
      <c r="A10" s="72"/>
      <c r="B10" s="66"/>
      <c r="C10" s="67"/>
      <c r="D10" s="68"/>
      <c r="E10" s="68"/>
      <c r="F10" s="68"/>
      <c r="G10" s="68"/>
      <c r="H10" s="68"/>
      <c r="I10" s="69"/>
      <c r="J10" s="69"/>
      <c r="K10" s="72"/>
    </row>
    <row r="11" spans="1:11" ht="27.6" customHeight="1" x14ac:dyDescent="0.3">
      <c r="A11" s="72"/>
      <c r="B11" s="66"/>
      <c r="C11" s="67"/>
      <c r="D11" s="68"/>
      <c r="E11" s="68"/>
      <c r="F11" s="68"/>
      <c r="G11" s="68"/>
      <c r="H11" s="68"/>
      <c r="I11" s="69"/>
      <c r="J11" s="69"/>
      <c r="K11" s="72"/>
    </row>
    <row r="12" spans="1:11" ht="27.6" customHeight="1" x14ac:dyDescent="0.3">
      <c r="A12" s="72"/>
      <c r="B12" s="66"/>
      <c r="C12" s="67"/>
      <c r="D12" s="68"/>
      <c r="E12" s="68"/>
      <c r="F12" s="68"/>
      <c r="G12" s="68"/>
      <c r="H12" s="68"/>
      <c r="I12" s="69"/>
      <c r="J12" s="69"/>
      <c r="K12" s="72"/>
    </row>
    <row r="13" spans="1:11" ht="27.6" customHeight="1" x14ac:dyDescent="0.3">
      <c r="A13" s="72"/>
      <c r="B13" s="66"/>
      <c r="C13" s="67"/>
      <c r="D13" s="68"/>
      <c r="E13" s="68"/>
      <c r="F13" s="68"/>
      <c r="G13" s="68"/>
      <c r="H13" s="68"/>
      <c r="I13" s="69"/>
      <c r="J13" s="69"/>
      <c r="K13" s="72"/>
    </row>
    <row r="14" spans="1:11" ht="27.6" customHeight="1" x14ac:dyDescent="0.3">
      <c r="A14" s="72"/>
      <c r="B14" s="66"/>
      <c r="C14" s="67"/>
      <c r="D14" s="68"/>
      <c r="E14" s="68"/>
      <c r="F14" s="68"/>
      <c r="G14" s="68"/>
      <c r="H14" s="68"/>
      <c r="I14" s="69"/>
      <c r="J14" s="69"/>
      <c r="K14" s="72"/>
    </row>
    <row r="15" spans="1:11" ht="27.6" customHeight="1" x14ac:dyDescent="0.3">
      <c r="A15" s="72"/>
      <c r="B15" s="66"/>
      <c r="C15" s="67"/>
      <c r="D15" s="68"/>
      <c r="E15" s="68"/>
      <c r="F15" s="68"/>
      <c r="G15" s="68"/>
      <c r="H15" s="68"/>
      <c r="I15" s="69"/>
      <c r="J15" s="69"/>
      <c r="K15" s="72"/>
    </row>
    <row r="16" spans="1:11" ht="27.6" customHeight="1" x14ac:dyDescent="0.3">
      <c r="A16" s="72"/>
      <c r="B16" s="66"/>
      <c r="C16" s="67"/>
      <c r="D16" s="68"/>
      <c r="E16" s="68"/>
      <c r="F16" s="68"/>
      <c r="G16" s="68"/>
      <c r="H16" s="68"/>
      <c r="I16" s="69"/>
      <c r="J16" s="69"/>
      <c r="K16" s="72"/>
    </row>
    <row r="17" spans="1:11" ht="27.6" customHeight="1" x14ac:dyDescent="0.3">
      <c r="A17" s="72"/>
      <c r="B17" s="66"/>
      <c r="C17" s="67"/>
      <c r="D17" s="68"/>
      <c r="E17" s="68"/>
      <c r="F17" s="68"/>
      <c r="G17" s="68"/>
      <c r="H17" s="68"/>
      <c r="I17" s="69"/>
      <c r="J17" s="69"/>
      <c r="K17" s="72"/>
    </row>
    <row r="18" spans="1:11" ht="27.6" customHeight="1" x14ac:dyDescent="0.3">
      <c r="A18" s="72"/>
      <c r="B18" s="66"/>
      <c r="C18" s="67"/>
      <c r="D18" s="68"/>
      <c r="E18" s="68"/>
      <c r="F18" s="68"/>
      <c r="G18" s="68"/>
      <c r="H18" s="68"/>
      <c r="I18" s="69"/>
      <c r="J18" s="69"/>
      <c r="K18" s="72"/>
    </row>
    <row r="19" spans="1:11" ht="27.6" customHeight="1" x14ac:dyDescent="0.3">
      <c r="A19" s="72"/>
      <c r="B19" s="66"/>
      <c r="C19" s="67"/>
      <c r="D19" s="68"/>
      <c r="E19" s="68"/>
      <c r="F19" s="68"/>
      <c r="G19" s="68"/>
      <c r="H19" s="68"/>
      <c r="I19" s="69"/>
      <c r="J19" s="69"/>
      <c r="K19" s="72"/>
    </row>
    <row r="20" spans="1:11" ht="27.6" customHeight="1" x14ac:dyDescent="0.3">
      <c r="A20" s="72"/>
      <c r="B20" s="66"/>
      <c r="C20" s="67"/>
      <c r="D20" s="68"/>
      <c r="E20" s="68"/>
      <c r="F20" s="68"/>
      <c r="G20" s="68"/>
      <c r="H20" s="68"/>
      <c r="I20" s="69"/>
      <c r="J20" s="69"/>
      <c r="K20" s="72"/>
    </row>
    <row r="21" spans="1:11" ht="27.6" customHeight="1" thickBot="1" x14ac:dyDescent="0.35">
      <c r="A21" s="72"/>
      <c r="B21" s="66"/>
      <c r="C21" s="67"/>
      <c r="D21" s="68"/>
      <c r="E21" s="68"/>
      <c r="F21" s="68"/>
      <c r="G21" s="68"/>
      <c r="H21" s="68"/>
      <c r="I21" s="70"/>
      <c r="J21" s="70"/>
      <c r="K21" s="72"/>
    </row>
    <row r="22" spans="1:11" ht="28.95" customHeight="1" thickTop="1" thickBot="1" x14ac:dyDescent="0.35">
      <c r="A22" s="72"/>
      <c r="B22" s="72"/>
      <c r="C22" s="72"/>
      <c r="D22" s="72"/>
      <c r="E22" s="72"/>
      <c r="F22" s="72"/>
      <c r="G22" s="72"/>
      <c r="H22" s="72"/>
      <c r="I22" s="75">
        <f>SUM(I10:I21)</f>
        <v>0</v>
      </c>
      <c r="J22" s="75">
        <f>SUM(J10:J21)</f>
        <v>0</v>
      </c>
      <c r="K22" s="72"/>
    </row>
    <row r="23" spans="1:11" ht="15" thickTop="1" x14ac:dyDescent="0.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ht="23.4" customHeight="1" x14ac:dyDescent="0.3">
      <c r="A24" s="72"/>
      <c r="B24" s="127" t="s">
        <v>13</v>
      </c>
      <c r="C24" s="128"/>
      <c r="D24" s="72"/>
      <c r="E24" s="72"/>
      <c r="F24" s="72"/>
      <c r="G24" s="72"/>
      <c r="H24" s="72"/>
      <c r="I24" s="72"/>
      <c r="J24" s="72"/>
      <c r="K24" s="72"/>
    </row>
    <row r="25" spans="1:11" ht="139.94999999999999" customHeight="1" x14ac:dyDescent="0.3">
      <c r="A25" s="72"/>
      <c r="B25" s="121"/>
      <c r="C25" s="121"/>
      <c r="D25" s="121"/>
      <c r="E25" s="121"/>
      <c r="F25" s="121"/>
      <c r="G25" s="121"/>
      <c r="H25" s="121"/>
      <c r="I25" s="121"/>
      <c r="J25" s="121"/>
      <c r="K25" s="72"/>
    </row>
    <row r="26" spans="1:11" x14ac:dyDescent="0.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3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</row>
  </sheetData>
  <sheetProtection algorithmName="SHA-512" hashValue="3g8iiIkrW34wakVGLSis7MTSV7IwwIOcxPq9D+XpjiU2PCNqazEh8KWFZImiQPFXK/3JuCxhdENNogblELK+4A==" saltValue="nYEE9xFmmDkf2lEvTazIrg==" spinCount="100000" sheet="1" objects="1" scenarios="1"/>
  <mergeCells count="6">
    <mergeCell ref="B25:J25"/>
    <mergeCell ref="B2:J2"/>
    <mergeCell ref="C5:J5"/>
    <mergeCell ref="B3:J3"/>
    <mergeCell ref="B8:C8"/>
    <mergeCell ref="B24:C24"/>
  </mergeCells>
  <pageMargins left="0" right="0" top="0.39370078740157483" bottom="0.3937007874015748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5"/>
  <sheetViews>
    <sheetView showGridLines="0" topLeftCell="A85" zoomScale="80" zoomScaleNormal="80" workbookViewId="0">
      <selection activeCell="B80" sqref="B80"/>
    </sheetView>
  </sheetViews>
  <sheetFormatPr baseColWidth="10" defaultRowHeight="14.4" x14ac:dyDescent="0.3"/>
  <cols>
    <col min="2" max="2" width="89.5546875" customWidth="1"/>
    <col min="3" max="3" width="11" customWidth="1"/>
    <col min="5" max="5" width="88.88671875" customWidth="1"/>
    <col min="6" max="6" width="12.33203125" customWidth="1"/>
  </cols>
  <sheetData>
    <row r="2" spans="2:6" ht="25.8" x14ac:dyDescent="0.5">
      <c r="B2" s="129" t="s">
        <v>154</v>
      </c>
      <c r="C2" s="129"/>
      <c r="D2" s="129"/>
      <c r="E2" s="129"/>
      <c r="F2" s="129"/>
    </row>
    <row r="7" spans="2:6" ht="18" x14ac:dyDescent="0.35">
      <c r="B7" s="22" t="s">
        <v>121</v>
      </c>
      <c r="C7" s="10"/>
      <c r="D7" s="10"/>
      <c r="E7" s="22" t="s">
        <v>122</v>
      </c>
      <c r="F7" s="10"/>
    </row>
    <row r="8" spans="2:6" ht="18" x14ac:dyDescent="0.35">
      <c r="B8" s="23" t="s">
        <v>58</v>
      </c>
      <c r="C8" s="24">
        <v>11</v>
      </c>
      <c r="D8" s="10"/>
      <c r="E8" s="25" t="s">
        <v>111</v>
      </c>
      <c r="F8" s="24">
        <v>11</v>
      </c>
    </row>
    <row r="9" spans="2:6" ht="18" x14ac:dyDescent="0.35">
      <c r="B9" s="26" t="s">
        <v>25</v>
      </c>
      <c r="C9" s="27"/>
      <c r="D9" s="10"/>
      <c r="E9" s="26" t="s">
        <v>28</v>
      </c>
      <c r="F9" s="28"/>
    </row>
    <row r="10" spans="2:6" ht="18" x14ac:dyDescent="0.35">
      <c r="B10" s="26" t="s">
        <v>26</v>
      </c>
      <c r="C10" s="27"/>
      <c r="D10" s="10"/>
      <c r="E10" s="26" t="s">
        <v>50</v>
      </c>
      <c r="F10" s="28"/>
    </row>
    <row r="11" spans="2:6" ht="18" x14ac:dyDescent="0.35">
      <c r="B11" s="26" t="s">
        <v>47</v>
      </c>
      <c r="C11" s="27"/>
      <c r="D11" s="10"/>
      <c r="E11" s="26" t="s">
        <v>145</v>
      </c>
      <c r="F11" s="28"/>
    </row>
    <row r="12" spans="2:6" ht="18" x14ac:dyDescent="0.35">
      <c r="B12" s="26" t="s">
        <v>48</v>
      </c>
      <c r="C12" s="27"/>
      <c r="D12" s="10"/>
      <c r="E12" s="26" t="s">
        <v>105</v>
      </c>
      <c r="F12" s="28"/>
    </row>
    <row r="13" spans="2:6" ht="18" x14ac:dyDescent="0.35">
      <c r="B13" s="26" t="s">
        <v>27</v>
      </c>
      <c r="C13" s="27"/>
      <c r="D13" s="10"/>
      <c r="E13" s="26" t="s">
        <v>106</v>
      </c>
      <c r="F13" s="28"/>
    </row>
    <row r="14" spans="2:6" ht="18" x14ac:dyDescent="0.35">
      <c r="B14" s="26" t="s">
        <v>28</v>
      </c>
      <c r="C14" s="27"/>
      <c r="D14" s="10"/>
      <c r="E14" s="26" t="s">
        <v>53</v>
      </c>
      <c r="F14" s="28"/>
    </row>
    <row r="15" spans="2:6" ht="18" x14ac:dyDescent="0.35">
      <c r="B15" s="26" t="s">
        <v>29</v>
      </c>
      <c r="C15" s="27"/>
      <c r="D15" s="10"/>
      <c r="E15" s="25" t="s">
        <v>112</v>
      </c>
      <c r="F15" s="29">
        <v>13</v>
      </c>
    </row>
    <row r="16" spans="2:6" ht="18" x14ac:dyDescent="0.35">
      <c r="B16" s="26" t="s">
        <v>30</v>
      </c>
      <c r="C16" s="27"/>
      <c r="D16" s="10"/>
      <c r="E16" s="26" t="s">
        <v>28</v>
      </c>
      <c r="F16" s="28"/>
    </row>
    <row r="17" spans="2:21" ht="18" x14ac:dyDescent="0.35">
      <c r="B17" s="25" t="s">
        <v>34</v>
      </c>
      <c r="C17" s="29">
        <v>12.5</v>
      </c>
      <c r="D17" s="10"/>
      <c r="E17" s="26" t="s">
        <v>50</v>
      </c>
      <c r="F17" s="28"/>
    </row>
    <row r="18" spans="2:21" ht="18" x14ac:dyDescent="0.35">
      <c r="B18" s="26" t="s">
        <v>49</v>
      </c>
      <c r="C18" s="27"/>
      <c r="D18" s="10"/>
      <c r="E18" s="26" t="s">
        <v>107</v>
      </c>
      <c r="F18" s="28"/>
    </row>
    <row r="19" spans="2:21" ht="18" x14ac:dyDescent="0.35">
      <c r="B19" s="26" t="s">
        <v>50</v>
      </c>
      <c r="C19" s="27"/>
      <c r="D19" s="10"/>
      <c r="E19" s="26" t="s">
        <v>105</v>
      </c>
      <c r="F19" s="28"/>
      <c r="U19" s="3">
        <f>'CARTA DE PRECIOS'!C8</f>
        <v>11</v>
      </c>
    </row>
    <row r="20" spans="2:21" ht="18" x14ac:dyDescent="0.35">
      <c r="B20" s="26" t="s">
        <v>51</v>
      </c>
      <c r="C20" s="27"/>
      <c r="D20" s="10"/>
      <c r="E20" s="26" t="s">
        <v>106</v>
      </c>
      <c r="F20" s="28"/>
    </row>
    <row r="21" spans="2:21" ht="18" x14ac:dyDescent="0.35">
      <c r="B21" s="26" t="s">
        <v>52</v>
      </c>
      <c r="C21" s="27"/>
      <c r="D21" s="10"/>
      <c r="E21" s="26" t="s">
        <v>53</v>
      </c>
      <c r="F21" s="28"/>
    </row>
    <row r="22" spans="2:21" ht="18" x14ac:dyDescent="0.35">
      <c r="B22" s="26" t="s">
        <v>29</v>
      </c>
      <c r="C22" s="27"/>
      <c r="D22" s="10"/>
      <c r="E22" s="25" t="s">
        <v>34</v>
      </c>
      <c r="F22" s="29">
        <v>12</v>
      </c>
    </row>
    <row r="23" spans="2:21" ht="18" x14ac:dyDescent="0.35">
      <c r="B23" s="26" t="s">
        <v>53</v>
      </c>
      <c r="C23" s="27"/>
      <c r="D23" s="10"/>
      <c r="E23" s="26" t="s">
        <v>28</v>
      </c>
      <c r="F23" s="28"/>
    </row>
    <row r="24" spans="2:21" ht="18" x14ac:dyDescent="0.35">
      <c r="B24" s="25" t="s">
        <v>59</v>
      </c>
      <c r="C24" s="29">
        <v>12.5</v>
      </c>
      <c r="D24" s="10"/>
      <c r="E24" s="26" t="s">
        <v>108</v>
      </c>
      <c r="F24" s="28"/>
    </row>
    <row r="25" spans="2:21" ht="18" x14ac:dyDescent="0.35">
      <c r="B25" s="26" t="s">
        <v>54</v>
      </c>
      <c r="C25" s="27"/>
      <c r="D25" s="10"/>
      <c r="E25" s="26" t="s">
        <v>109</v>
      </c>
      <c r="F25" s="28"/>
    </row>
    <row r="26" spans="2:21" ht="18" x14ac:dyDescent="0.35">
      <c r="B26" s="26" t="s">
        <v>55</v>
      </c>
      <c r="C26" s="27"/>
      <c r="D26" s="10"/>
      <c r="E26" s="26" t="s">
        <v>110</v>
      </c>
      <c r="F26" s="28"/>
    </row>
    <row r="27" spans="2:21" ht="18" x14ac:dyDescent="0.35">
      <c r="B27" s="26" t="s">
        <v>56</v>
      </c>
      <c r="C27" s="27"/>
      <c r="D27" s="10"/>
      <c r="E27" s="26" t="s">
        <v>106</v>
      </c>
      <c r="F27" s="28"/>
    </row>
    <row r="28" spans="2:21" ht="18" x14ac:dyDescent="0.35">
      <c r="B28" s="26" t="s">
        <v>57</v>
      </c>
      <c r="C28" s="27"/>
      <c r="D28" s="10"/>
      <c r="E28" s="26" t="s">
        <v>53</v>
      </c>
      <c r="F28" s="28"/>
    </row>
    <row r="29" spans="2:21" ht="18" x14ac:dyDescent="0.35">
      <c r="B29" s="26" t="s">
        <v>28</v>
      </c>
      <c r="C29" s="27"/>
      <c r="D29" s="10"/>
      <c r="E29" s="30" t="s">
        <v>32</v>
      </c>
      <c r="F29" s="28"/>
    </row>
    <row r="30" spans="2:21" ht="18" x14ac:dyDescent="0.35">
      <c r="B30" s="26" t="s">
        <v>29</v>
      </c>
      <c r="C30" s="27"/>
      <c r="D30" s="10"/>
      <c r="E30" s="30" t="s">
        <v>23</v>
      </c>
      <c r="F30" s="28"/>
    </row>
    <row r="31" spans="2:21" ht="18" x14ac:dyDescent="0.35">
      <c r="B31" s="26" t="s">
        <v>53</v>
      </c>
      <c r="C31" s="27"/>
      <c r="D31" s="10"/>
      <c r="E31" s="26"/>
      <c r="F31" s="28"/>
    </row>
    <row r="32" spans="2:21" ht="18" x14ac:dyDescent="0.35">
      <c r="B32" s="25" t="s">
        <v>33</v>
      </c>
      <c r="C32" s="29">
        <v>8.75</v>
      </c>
      <c r="D32" s="10"/>
      <c r="E32" s="26"/>
      <c r="F32" s="28"/>
    </row>
    <row r="33" spans="2:6" ht="18" x14ac:dyDescent="0.35">
      <c r="B33" s="26" t="s">
        <v>60</v>
      </c>
      <c r="C33" s="27"/>
      <c r="D33" s="10"/>
      <c r="E33" s="25" t="s">
        <v>31</v>
      </c>
      <c r="F33" s="29"/>
    </row>
    <row r="34" spans="2:6" ht="18" x14ac:dyDescent="0.35">
      <c r="B34" s="26" t="s">
        <v>61</v>
      </c>
      <c r="C34" s="27"/>
      <c r="D34" s="10"/>
      <c r="E34" s="26" t="s">
        <v>113</v>
      </c>
      <c r="F34" s="28">
        <v>0.45</v>
      </c>
    </row>
    <row r="35" spans="2:6" ht="18" x14ac:dyDescent="0.35">
      <c r="B35" s="26" t="s">
        <v>131</v>
      </c>
      <c r="C35" s="27"/>
      <c r="D35" s="10"/>
      <c r="E35" s="26" t="s">
        <v>114</v>
      </c>
      <c r="F35" s="28">
        <v>0.91</v>
      </c>
    </row>
    <row r="36" spans="2:6" ht="18" x14ac:dyDescent="0.35">
      <c r="B36" s="31" t="s">
        <v>27</v>
      </c>
      <c r="C36" s="27"/>
      <c r="D36" s="10"/>
      <c r="E36" s="31" t="s">
        <v>140</v>
      </c>
      <c r="F36" s="28">
        <v>0.72727272727272729</v>
      </c>
    </row>
    <row r="37" spans="2:6" ht="18" x14ac:dyDescent="0.35">
      <c r="B37" s="26" t="s">
        <v>62</v>
      </c>
      <c r="C37" s="27"/>
      <c r="D37" s="10"/>
      <c r="E37" s="26" t="s">
        <v>66</v>
      </c>
      <c r="F37" s="28">
        <v>1.5</v>
      </c>
    </row>
    <row r="38" spans="2:6" ht="18" x14ac:dyDescent="0.35">
      <c r="B38" s="25" t="s">
        <v>63</v>
      </c>
      <c r="C38" s="32"/>
      <c r="D38" s="10"/>
      <c r="E38" s="26" t="s">
        <v>67</v>
      </c>
      <c r="F38" s="28">
        <v>1.3636363636363635</v>
      </c>
    </row>
    <row r="39" spans="2:6" ht="18" x14ac:dyDescent="0.35">
      <c r="B39" s="26" t="s">
        <v>64</v>
      </c>
      <c r="C39" s="28">
        <v>0.45</v>
      </c>
      <c r="D39" s="10"/>
      <c r="E39" s="26" t="s">
        <v>115</v>
      </c>
      <c r="F39" s="28">
        <v>0.6</v>
      </c>
    </row>
    <row r="40" spans="2:6" ht="18" x14ac:dyDescent="0.35">
      <c r="B40" s="26" t="s">
        <v>65</v>
      </c>
      <c r="C40" s="28">
        <v>0.91</v>
      </c>
      <c r="D40" s="10"/>
      <c r="E40" s="26" t="s">
        <v>69</v>
      </c>
      <c r="F40" s="28">
        <v>1</v>
      </c>
    </row>
    <row r="41" spans="2:6" ht="18" x14ac:dyDescent="0.35">
      <c r="B41" s="26" t="s">
        <v>141</v>
      </c>
      <c r="C41" s="28">
        <v>0.72727272727272729</v>
      </c>
      <c r="D41" s="10"/>
      <c r="E41" s="26" t="s">
        <v>116</v>
      </c>
      <c r="F41" s="28">
        <v>0.41</v>
      </c>
    </row>
    <row r="42" spans="2:6" ht="18" x14ac:dyDescent="0.35">
      <c r="B42" s="26" t="s">
        <v>66</v>
      </c>
      <c r="C42" s="28">
        <v>1.5</v>
      </c>
      <c r="D42" s="10"/>
      <c r="E42" s="26" t="s">
        <v>71</v>
      </c>
      <c r="F42" s="28">
        <v>0.18</v>
      </c>
    </row>
    <row r="43" spans="2:6" ht="18" x14ac:dyDescent="0.35">
      <c r="B43" s="26" t="s">
        <v>67</v>
      </c>
      <c r="C43" s="28">
        <v>1.3636363636363635</v>
      </c>
      <c r="D43" s="10"/>
      <c r="E43" s="26" t="s">
        <v>72</v>
      </c>
      <c r="F43" s="28">
        <v>0.41</v>
      </c>
    </row>
    <row r="44" spans="2:6" ht="18" x14ac:dyDescent="0.35">
      <c r="B44" s="26" t="s">
        <v>68</v>
      </c>
      <c r="C44" s="28">
        <v>0.6</v>
      </c>
      <c r="D44" s="10"/>
      <c r="E44" s="26" t="s">
        <v>117</v>
      </c>
      <c r="F44" s="28">
        <v>0.6</v>
      </c>
    </row>
    <row r="45" spans="2:6" ht="18" x14ac:dyDescent="0.35">
      <c r="B45" s="26" t="s">
        <v>69</v>
      </c>
      <c r="C45" s="28">
        <v>1</v>
      </c>
      <c r="D45" s="10"/>
      <c r="E45" s="26" t="s">
        <v>142</v>
      </c>
      <c r="F45" s="28">
        <v>4.5</v>
      </c>
    </row>
    <row r="46" spans="2:6" ht="18" x14ac:dyDescent="0.35">
      <c r="B46" s="26" t="s">
        <v>70</v>
      </c>
      <c r="C46" s="28">
        <v>0.41</v>
      </c>
      <c r="D46" s="10"/>
      <c r="E46" s="26" t="s">
        <v>146</v>
      </c>
      <c r="F46" s="28">
        <v>4.5</v>
      </c>
    </row>
    <row r="47" spans="2:6" ht="18" x14ac:dyDescent="0.35">
      <c r="B47" s="26" t="s">
        <v>71</v>
      </c>
      <c r="C47" s="28">
        <v>0.18</v>
      </c>
      <c r="D47" s="10"/>
      <c r="E47" s="26" t="s">
        <v>118</v>
      </c>
      <c r="F47" s="28">
        <v>1.2</v>
      </c>
    </row>
    <row r="48" spans="2:6" ht="18" x14ac:dyDescent="0.35">
      <c r="B48" s="26" t="s">
        <v>72</v>
      </c>
      <c r="C48" s="28">
        <v>0.41</v>
      </c>
      <c r="D48" s="10"/>
      <c r="E48" s="26" t="s">
        <v>75</v>
      </c>
      <c r="F48" s="28">
        <v>1.77</v>
      </c>
    </row>
    <row r="49" spans="2:6" ht="18" x14ac:dyDescent="0.35">
      <c r="B49" s="26" t="s">
        <v>73</v>
      </c>
      <c r="C49" s="28">
        <v>0.6</v>
      </c>
      <c r="D49" s="10"/>
      <c r="E49" s="26" t="s">
        <v>76</v>
      </c>
      <c r="F49" s="28">
        <v>1.77</v>
      </c>
    </row>
    <row r="50" spans="2:6" ht="18" x14ac:dyDescent="0.35">
      <c r="B50" s="26" t="s">
        <v>147</v>
      </c>
      <c r="C50" s="28">
        <v>4.5</v>
      </c>
      <c r="D50" s="10"/>
      <c r="E50" s="26" t="s">
        <v>77</v>
      </c>
      <c r="F50" s="28">
        <v>1.77</v>
      </c>
    </row>
    <row r="51" spans="2:6" ht="18" x14ac:dyDescent="0.35">
      <c r="B51" s="26" t="s">
        <v>148</v>
      </c>
      <c r="C51" s="28">
        <v>4.5</v>
      </c>
      <c r="D51" s="10"/>
      <c r="E51" s="26" t="s">
        <v>78</v>
      </c>
      <c r="F51" s="28">
        <v>1.77</v>
      </c>
    </row>
    <row r="52" spans="2:6" ht="18" x14ac:dyDescent="0.35">
      <c r="B52" s="26" t="s">
        <v>74</v>
      </c>
      <c r="C52" s="28">
        <v>1.2</v>
      </c>
      <c r="D52" s="10"/>
      <c r="E52" s="26" t="s">
        <v>119</v>
      </c>
      <c r="F52" s="28">
        <v>0.91</v>
      </c>
    </row>
    <row r="53" spans="2:6" ht="18" x14ac:dyDescent="0.35">
      <c r="B53" s="26" t="s">
        <v>75</v>
      </c>
      <c r="C53" s="28">
        <v>1.77</v>
      </c>
      <c r="D53" s="10"/>
      <c r="E53" s="31" t="s">
        <v>143</v>
      </c>
      <c r="F53" s="28">
        <v>0.5</v>
      </c>
    </row>
    <row r="54" spans="2:6" ht="18" x14ac:dyDescent="0.35">
      <c r="B54" s="26" t="s">
        <v>76</v>
      </c>
      <c r="C54" s="28">
        <v>1.77</v>
      </c>
      <c r="D54" s="10"/>
      <c r="E54" s="33" t="s">
        <v>144</v>
      </c>
      <c r="F54" s="34">
        <v>0.5</v>
      </c>
    </row>
    <row r="55" spans="2:6" ht="18" x14ac:dyDescent="0.35">
      <c r="B55" s="26" t="s">
        <v>77</v>
      </c>
      <c r="C55" s="28">
        <v>1.77</v>
      </c>
      <c r="D55" s="10"/>
      <c r="E55" s="10"/>
      <c r="F55" s="9"/>
    </row>
    <row r="56" spans="2:6" ht="18" x14ac:dyDescent="0.35">
      <c r="B56" s="26" t="s">
        <v>78</v>
      </c>
      <c r="C56" s="28">
        <v>1.77</v>
      </c>
      <c r="D56" s="10"/>
      <c r="E56" s="10"/>
      <c r="F56" s="9"/>
    </row>
    <row r="57" spans="2:6" ht="18" x14ac:dyDescent="0.35">
      <c r="B57" s="26" t="s">
        <v>79</v>
      </c>
      <c r="C57" s="28">
        <v>0.91</v>
      </c>
      <c r="D57" s="10"/>
      <c r="E57" s="23" t="s">
        <v>132</v>
      </c>
      <c r="F57" s="24"/>
    </row>
    <row r="58" spans="2:6" ht="18" x14ac:dyDescent="0.35">
      <c r="B58" s="31" t="s">
        <v>143</v>
      </c>
      <c r="C58" s="28">
        <v>0.5</v>
      </c>
      <c r="D58" s="10"/>
      <c r="E58" s="26" t="s">
        <v>133</v>
      </c>
      <c r="F58" s="28"/>
    </row>
    <row r="59" spans="2:6" ht="18" x14ac:dyDescent="0.35">
      <c r="B59" s="33" t="s">
        <v>144</v>
      </c>
      <c r="C59" s="34">
        <v>0.5</v>
      </c>
      <c r="D59" s="10"/>
      <c r="E59" s="31" t="s">
        <v>134</v>
      </c>
      <c r="F59" s="28"/>
    </row>
    <row r="60" spans="2:6" ht="18" x14ac:dyDescent="0.35">
      <c r="B60" s="10"/>
      <c r="C60" s="9"/>
      <c r="D60" s="10"/>
      <c r="E60" s="31" t="s">
        <v>135</v>
      </c>
      <c r="F60" s="28"/>
    </row>
    <row r="61" spans="2:6" ht="18" x14ac:dyDescent="0.35">
      <c r="B61" s="10"/>
      <c r="C61" s="10"/>
      <c r="D61" s="10"/>
      <c r="E61" s="31" t="s">
        <v>136</v>
      </c>
      <c r="F61" s="28"/>
    </row>
    <row r="62" spans="2:6" ht="18" x14ac:dyDescent="0.35">
      <c r="B62" s="22" t="s">
        <v>123</v>
      </c>
      <c r="C62" s="9"/>
      <c r="D62" s="10"/>
      <c r="E62" s="31" t="s">
        <v>137</v>
      </c>
      <c r="F62" s="28"/>
    </row>
    <row r="63" spans="2:6" ht="18" x14ac:dyDescent="0.35">
      <c r="B63" s="23" t="s">
        <v>95</v>
      </c>
      <c r="C63" s="24">
        <v>4</v>
      </c>
      <c r="D63" s="10"/>
      <c r="E63" s="31" t="s">
        <v>138</v>
      </c>
      <c r="F63" s="28"/>
    </row>
    <row r="64" spans="2:6" ht="18" x14ac:dyDescent="0.35">
      <c r="B64" s="26" t="s">
        <v>80</v>
      </c>
      <c r="C64" s="28"/>
      <c r="D64" s="10"/>
      <c r="E64" s="33" t="s">
        <v>139</v>
      </c>
      <c r="F64" s="34"/>
    </row>
    <row r="65" spans="2:6" ht="18" x14ac:dyDescent="0.35">
      <c r="B65" s="26" t="s">
        <v>81</v>
      </c>
      <c r="C65" s="28"/>
      <c r="D65" s="10"/>
    </row>
    <row r="66" spans="2:6" ht="18" x14ac:dyDescent="0.35">
      <c r="B66" s="26" t="s">
        <v>82</v>
      </c>
      <c r="C66" s="28"/>
      <c r="D66" s="10"/>
    </row>
    <row r="67" spans="2:6" ht="18" x14ac:dyDescent="0.35">
      <c r="B67" s="26" t="s">
        <v>83</v>
      </c>
      <c r="C67" s="28"/>
      <c r="D67" s="10"/>
      <c r="E67" s="83" t="s">
        <v>155</v>
      </c>
    </row>
    <row r="68" spans="2:6" ht="18" x14ac:dyDescent="0.35">
      <c r="B68" s="26" t="s">
        <v>84</v>
      </c>
      <c r="C68" s="28"/>
      <c r="D68" s="10"/>
    </row>
    <row r="69" spans="2:6" ht="18" x14ac:dyDescent="0.35">
      <c r="B69" s="26" t="s">
        <v>85</v>
      </c>
      <c r="C69" s="28"/>
      <c r="D69" s="10"/>
    </row>
    <row r="70" spans="2:6" ht="18" x14ac:dyDescent="0.35">
      <c r="B70" s="23" t="s">
        <v>96</v>
      </c>
      <c r="C70" s="24">
        <v>4</v>
      </c>
      <c r="D70" s="10"/>
      <c r="E70" s="10"/>
      <c r="F70" s="9"/>
    </row>
    <row r="71" spans="2:6" ht="18" x14ac:dyDescent="0.35">
      <c r="B71" s="26" t="s">
        <v>80</v>
      </c>
      <c r="C71" s="28"/>
      <c r="D71" s="10"/>
      <c r="E71" s="10"/>
      <c r="F71" s="9"/>
    </row>
    <row r="72" spans="2:6" ht="18" x14ac:dyDescent="0.35">
      <c r="B72" s="26" t="s">
        <v>81</v>
      </c>
      <c r="C72" s="28"/>
      <c r="D72" s="10"/>
      <c r="E72" s="10"/>
      <c r="F72" s="9"/>
    </row>
    <row r="73" spans="2:6" ht="18" x14ac:dyDescent="0.35">
      <c r="B73" s="26" t="s">
        <v>82</v>
      </c>
      <c r="C73" s="28"/>
      <c r="D73" s="10"/>
      <c r="E73" s="10"/>
      <c r="F73" s="9"/>
    </row>
    <row r="74" spans="2:6" ht="18" x14ac:dyDescent="0.35">
      <c r="B74" s="26" t="s">
        <v>86</v>
      </c>
      <c r="C74" s="28"/>
      <c r="D74" s="10"/>
      <c r="E74" s="10"/>
      <c r="F74" s="9"/>
    </row>
    <row r="75" spans="2:6" ht="18" x14ac:dyDescent="0.35">
      <c r="B75" s="26" t="s">
        <v>87</v>
      </c>
      <c r="C75" s="28"/>
      <c r="D75" s="10"/>
      <c r="E75" s="10"/>
      <c r="F75" s="9"/>
    </row>
    <row r="76" spans="2:6" ht="18" x14ac:dyDescent="0.35">
      <c r="B76" s="26" t="s">
        <v>85</v>
      </c>
      <c r="C76" s="28"/>
      <c r="D76" s="10"/>
      <c r="E76" s="10"/>
      <c r="F76" s="9"/>
    </row>
    <row r="77" spans="2:6" ht="18" x14ac:dyDescent="0.35">
      <c r="B77" s="23" t="s">
        <v>97</v>
      </c>
      <c r="C77" s="24">
        <v>5.5</v>
      </c>
      <c r="D77" s="10"/>
      <c r="E77" s="10"/>
      <c r="F77" s="9"/>
    </row>
    <row r="78" spans="2:6" ht="18" x14ac:dyDescent="0.35">
      <c r="B78" s="26" t="s">
        <v>80</v>
      </c>
      <c r="C78" s="28"/>
      <c r="D78" s="10"/>
      <c r="E78" s="10"/>
      <c r="F78" s="9"/>
    </row>
    <row r="79" spans="2:6" ht="18" x14ac:dyDescent="0.35">
      <c r="B79" s="26" t="s">
        <v>81</v>
      </c>
      <c r="C79" s="28"/>
      <c r="D79" s="10"/>
      <c r="E79" s="10"/>
      <c r="F79" s="9"/>
    </row>
    <row r="80" spans="2:6" ht="18" x14ac:dyDescent="0.35">
      <c r="B80" s="26" t="s">
        <v>82</v>
      </c>
      <c r="C80" s="28"/>
      <c r="D80" s="10"/>
      <c r="E80" s="10"/>
      <c r="F80" s="9"/>
    </row>
    <row r="81" spans="2:6" ht="18" x14ac:dyDescent="0.35">
      <c r="B81" s="26" t="s">
        <v>88</v>
      </c>
      <c r="C81" s="28"/>
      <c r="D81" s="10"/>
      <c r="E81" s="10"/>
      <c r="F81" s="9"/>
    </row>
    <row r="82" spans="2:6" ht="18" x14ac:dyDescent="0.35">
      <c r="B82" s="26" t="s">
        <v>89</v>
      </c>
      <c r="C82" s="28"/>
      <c r="D82" s="10"/>
      <c r="E82" s="10"/>
      <c r="F82" s="9"/>
    </row>
    <row r="83" spans="2:6" ht="18" x14ac:dyDescent="0.35">
      <c r="B83" s="26" t="s">
        <v>90</v>
      </c>
      <c r="C83" s="28"/>
      <c r="D83" s="10"/>
      <c r="E83" s="10"/>
      <c r="F83" s="9"/>
    </row>
    <row r="84" spans="2:6" ht="18" x14ac:dyDescent="0.35">
      <c r="B84" s="26" t="s">
        <v>91</v>
      </c>
      <c r="C84" s="28"/>
      <c r="D84" s="10"/>
      <c r="E84" s="10"/>
      <c r="F84" s="9"/>
    </row>
    <row r="85" spans="2:6" ht="18" x14ac:dyDescent="0.35">
      <c r="B85" s="26" t="s">
        <v>85</v>
      </c>
      <c r="C85" s="28"/>
      <c r="D85" s="10"/>
      <c r="E85" s="10"/>
      <c r="F85" s="9"/>
    </row>
    <row r="86" spans="2:6" ht="18" x14ac:dyDescent="0.35">
      <c r="B86" s="23" t="s">
        <v>98</v>
      </c>
      <c r="C86" s="24">
        <v>3.5</v>
      </c>
      <c r="D86" s="10"/>
      <c r="E86" s="10"/>
      <c r="F86" s="9"/>
    </row>
    <row r="87" spans="2:6" ht="18" x14ac:dyDescent="0.35">
      <c r="B87" s="26" t="s">
        <v>80</v>
      </c>
      <c r="C87" s="28"/>
      <c r="D87" s="10"/>
      <c r="E87" s="10"/>
      <c r="F87" s="9"/>
    </row>
    <row r="88" spans="2:6" ht="18" x14ac:dyDescent="0.35">
      <c r="B88" s="26" t="s">
        <v>81</v>
      </c>
      <c r="C88" s="28"/>
      <c r="D88" s="10"/>
      <c r="E88" s="10"/>
      <c r="F88" s="9"/>
    </row>
    <row r="89" spans="2:6" ht="18" x14ac:dyDescent="0.35">
      <c r="B89" s="26" t="s">
        <v>82</v>
      </c>
      <c r="C89" s="28"/>
      <c r="D89" s="10"/>
      <c r="E89" s="10"/>
      <c r="F89" s="9"/>
    </row>
    <row r="90" spans="2:6" ht="18" x14ac:dyDescent="0.35">
      <c r="B90" s="26" t="s">
        <v>92</v>
      </c>
      <c r="C90" s="28"/>
      <c r="D90" s="10"/>
      <c r="E90" s="10"/>
      <c r="F90" s="9"/>
    </row>
    <row r="91" spans="2:6" ht="18" x14ac:dyDescent="0.35">
      <c r="B91" s="26" t="s">
        <v>93</v>
      </c>
      <c r="C91" s="28"/>
      <c r="D91" s="10"/>
      <c r="E91" s="10"/>
      <c r="F91" s="9"/>
    </row>
    <row r="92" spans="2:6" ht="18" x14ac:dyDescent="0.35">
      <c r="B92" s="26" t="s">
        <v>89</v>
      </c>
      <c r="C92" s="28"/>
      <c r="D92" s="10"/>
      <c r="E92" s="10"/>
      <c r="F92" s="9"/>
    </row>
    <row r="93" spans="2:6" ht="18" x14ac:dyDescent="0.35">
      <c r="B93" s="26" t="s">
        <v>85</v>
      </c>
      <c r="C93" s="28"/>
      <c r="D93" s="10"/>
      <c r="E93" s="10"/>
      <c r="F93" s="9"/>
    </row>
    <row r="94" spans="2:6" ht="18" x14ac:dyDescent="0.35">
      <c r="B94" s="26"/>
      <c r="C94" s="28"/>
      <c r="D94" s="10"/>
      <c r="E94" s="10"/>
      <c r="F94" s="9"/>
    </row>
    <row r="95" spans="2:6" ht="18" x14ac:dyDescent="0.35">
      <c r="B95" s="23" t="s">
        <v>94</v>
      </c>
      <c r="C95" s="24"/>
      <c r="D95" s="10"/>
      <c r="E95" s="10"/>
      <c r="F95" s="9"/>
    </row>
    <row r="96" spans="2:6" ht="18" x14ac:dyDescent="0.35">
      <c r="B96" s="26" t="s">
        <v>100</v>
      </c>
      <c r="C96" s="28">
        <v>1.3636363636363635</v>
      </c>
      <c r="D96" s="10"/>
      <c r="E96" s="10"/>
      <c r="F96" s="9"/>
    </row>
    <row r="97" spans="2:6" ht="18" x14ac:dyDescent="0.35">
      <c r="B97" s="26" t="s">
        <v>99</v>
      </c>
      <c r="C97" s="28">
        <v>0.6</v>
      </c>
      <c r="D97" s="10"/>
      <c r="E97" s="10"/>
      <c r="F97" s="9"/>
    </row>
    <row r="98" spans="2:6" ht="18" x14ac:dyDescent="0.35">
      <c r="B98" s="26" t="s">
        <v>101</v>
      </c>
      <c r="C98" s="28">
        <v>1</v>
      </c>
      <c r="D98" s="10"/>
      <c r="E98" s="10"/>
      <c r="F98" s="9"/>
    </row>
    <row r="99" spans="2:6" ht="18" x14ac:dyDescent="0.35">
      <c r="B99" s="26" t="s">
        <v>102</v>
      </c>
      <c r="C99" s="28">
        <v>0.41</v>
      </c>
      <c r="D99" s="10"/>
      <c r="E99" s="10"/>
      <c r="F99" s="9"/>
    </row>
    <row r="100" spans="2:6" ht="18" x14ac:dyDescent="0.35">
      <c r="B100" s="26" t="s">
        <v>103</v>
      </c>
      <c r="C100" s="28">
        <v>0.18</v>
      </c>
      <c r="D100" s="10"/>
      <c r="E100" s="10"/>
      <c r="F100" s="9"/>
    </row>
    <row r="101" spans="2:6" ht="18" x14ac:dyDescent="0.35">
      <c r="B101" s="26" t="s">
        <v>149</v>
      </c>
      <c r="C101" s="28">
        <v>0.72727272727272729</v>
      </c>
      <c r="D101" s="10"/>
      <c r="E101" s="10"/>
      <c r="F101" s="9"/>
    </row>
    <row r="102" spans="2:6" ht="18" x14ac:dyDescent="0.35">
      <c r="B102" s="26" t="s">
        <v>104</v>
      </c>
      <c r="C102" s="28">
        <v>1.5</v>
      </c>
      <c r="D102" s="10"/>
      <c r="E102" s="10"/>
      <c r="F102" s="9"/>
    </row>
    <row r="103" spans="2:6" ht="18" x14ac:dyDescent="0.35">
      <c r="B103" s="26" t="s">
        <v>64</v>
      </c>
      <c r="C103" s="28">
        <v>0.45</v>
      </c>
      <c r="D103" s="10"/>
      <c r="E103" s="10"/>
      <c r="F103" s="9"/>
    </row>
    <row r="104" spans="2:6" ht="18" x14ac:dyDescent="0.35">
      <c r="B104" s="31" t="s">
        <v>143</v>
      </c>
      <c r="C104" s="28">
        <v>0.5</v>
      </c>
      <c r="D104" s="10"/>
      <c r="E104" s="10"/>
      <c r="F104" s="9"/>
    </row>
    <row r="105" spans="2:6" ht="18" x14ac:dyDescent="0.35">
      <c r="B105" s="33" t="s">
        <v>144</v>
      </c>
      <c r="C105" s="34">
        <v>0.5</v>
      </c>
      <c r="D105" s="10"/>
      <c r="E105" s="10"/>
      <c r="F105" s="9"/>
    </row>
  </sheetData>
  <mergeCells count="1">
    <mergeCell ref="B2:F2"/>
  </mergeCells>
  <pageMargins left="0.11811023622047245" right="0.11811023622047245" top="0.15748031496062992" bottom="0.15748031496062992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 SOLICITUD</vt:lpstr>
      <vt:lpstr>DATOS FACTURACIÓN MÚLTIPLE</vt:lpstr>
      <vt:lpstr>CARTA DE PRECIOS</vt:lpstr>
      <vt:lpstr>'DATOS FACTURACIÓN MÚLTIPLE'!Área_de_impresión</vt:lpstr>
      <vt:lpstr>'FICHA SOLICITUD'!Área_de_impresión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MARTINEZ-PARDO COPADO, MARIA MAR</dc:creator>
  <cp:lastModifiedBy>Miguel Garcia, Maria Del Mar</cp:lastModifiedBy>
  <cp:lastPrinted>2019-03-22T10:55:13Z</cp:lastPrinted>
  <dcterms:created xsi:type="dcterms:W3CDTF">2017-11-20T11:46:03Z</dcterms:created>
  <dcterms:modified xsi:type="dcterms:W3CDTF">2019-03-22T11:04:11Z</dcterms:modified>
</cp:coreProperties>
</file>